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Zarząd" sheetId="1" r:id="rId1"/>
    <sheet name="ranking" sheetId="2" r:id="rId2"/>
    <sheet name="załacznik protokół" sheetId="3" r:id="rId3"/>
  </sheets>
  <definedNames/>
  <calcPr fullCalcOnLoad="1"/>
</workbook>
</file>

<file path=xl/sharedStrings.xml><?xml version="1.0" encoding="utf-8"?>
<sst xmlns="http://schemas.openxmlformats.org/spreadsheetml/2006/main" count="852" uniqueCount="367">
  <si>
    <t>Lp.</t>
  </si>
  <si>
    <t>Nr oferty</t>
  </si>
  <si>
    <t>Nazwa organizacji</t>
  </si>
  <si>
    <t>Nazwa zadania</t>
  </si>
  <si>
    <t xml:space="preserve">Wnioskowana kwota </t>
  </si>
  <si>
    <t>Kwota zaopiniowana przez Komisję</t>
  </si>
  <si>
    <t>Kwota przyznana przez Zarząd</t>
  </si>
  <si>
    <t xml:space="preserve">Działanie  I : program interdyscyplinarnego szkolenia i współzawodnictwa młodzieży uzdolnionej sportowo, realizowany w ramach Ogólnopolskiego Systemu Współzawodnictwa Sportowego Dzieci i Młodzieży;
</t>
  </si>
  <si>
    <t>69/S/2012</t>
  </si>
  <si>
    <t>Łódzka Federacja Sportu</t>
  </si>
  <si>
    <t>Program Interdyscyplinarnego Szkolenia i Współzawodnictwa Młodzieży Uzdolnionej Sportowo, Realizowany w Ramach Ogólnopolskiego Systemu Współzawodnictwa Sportowego Dzieci i Młodzieży</t>
  </si>
  <si>
    <t>RAZEM</t>
  </si>
  <si>
    <r>
      <t xml:space="preserve">Działanie II :  rozwój i upowszechnianie  </t>
    </r>
    <r>
      <rPr>
        <b/>
        <u val="single"/>
        <sz val="11"/>
        <rFont val="Arial"/>
        <family val="2"/>
      </rPr>
      <t>sportu szkolnego</t>
    </r>
    <r>
      <rPr>
        <b/>
        <sz val="11"/>
        <rFont val="Arial"/>
        <family val="2"/>
      </rPr>
      <t xml:space="preserve"> wśród dzieci i młodzieży szkolnej, w tym młodzieży niepełnosprawnej;</t>
    </r>
  </si>
  <si>
    <t>5/S/2012</t>
  </si>
  <si>
    <t>Łódzki Szkolny Związek Sportowy</t>
  </si>
  <si>
    <t>Rozwój i upowszechnianie sportu szkolnego wśród dzieci i młodzieży szkolnej, w tym młodzieży niepełnosprawnej</t>
  </si>
  <si>
    <t>127/S/2012</t>
  </si>
  <si>
    <t>Fundacja Albatros</t>
  </si>
  <si>
    <t>"Niepełnosprawność nie przeszkadza!!!"</t>
  </si>
  <si>
    <t>156/S/2012</t>
  </si>
  <si>
    <t>Związek Harcerstwa Polskiego Chorągiew Łódzka</t>
  </si>
  <si>
    <t xml:space="preserve">SIĘGNĄĆ TOPU - projekt upowszechnienia sportów wspinaczkowych </t>
  </si>
  <si>
    <t>Działanie III : rozwój i upowszechnianie  kultury fizycznej i sportu na terenach wiejskich i małych miast  wśród mieszkańców województwa łódzkiego, w tym osób niepełnosprawnych;</t>
  </si>
  <si>
    <t>76/S/2012</t>
  </si>
  <si>
    <t>Okręgowy Klub Strzelectwa Sportowego "10-KA"</t>
  </si>
  <si>
    <t>"Strzelectwo - sport dla Wszystkich"</t>
  </si>
  <si>
    <t>95/S/2012</t>
  </si>
  <si>
    <t>Wojewódzkie Zrzeszenie Ludowe Zespoły Sportowe</t>
  </si>
  <si>
    <t>Rozwój i upowszechnianie kultury fizycznej i sportu na terenach wiejskich i małych miast wśród mieszkańców województwa łódzkiego, w tym osób niepełnosprawnych</t>
  </si>
  <si>
    <t>Działanie IV : rozwój i upowszechnienie  kultury fizycznej i sportu w środowisku  akademickim</t>
  </si>
  <si>
    <t>162/S/2012</t>
  </si>
  <si>
    <t>Akademicki Związek Sportowy Organizacja Środowiskowa w Łodzi</t>
  </si>
  <si>
    <t>Upowszechnianie kultury fizycznej i sportu w środowisku akademickim</t>
  </si>
  <si>
    <t xml:space="preserve">Działanie  V : organizacja imprez sportowych oraz sportowo – rekreacyjnych w tym także dla osób niepełnosprawnych o zasięgu regionalnym, ogólnopolskim lub międzynarodowym, na terenie województwa łódzkiego; </t>
  </si>
  <si>
    <t>1/S/2011</t>
  </si>
  <si>
    <t>Międzyszkolny Uczniowski Klub Sportowy "Dargfil" przy Gimnazjum Nr 1 Tomaszów Maz.</t>
  </si>
  <si>
    <t>Ogólnopolski Turniej Piłki Nożnej Dziewcząt pod patronatem Marszałka województwa łódzkiego</t>
  </si>
  <si>
    <t>2/S/2012</t>
  </si>
  <si>
    <t>Stowarzyszenie "Akcja dla Kolarstwa"</t>
  </si>
  <si>
    <t>21 Międzynarodowy Wyścig Kolarski Juniorów "Tour de la Region de Lodz"</t>
  </si>
  <si>
    <t>3/S/2012</t>
  </si>
  <si>
    <t>Klub Sportowy "Społem"</t>
  </si>
  <si>
    <t>Puchar Polski Juniorek Młodszych i Juniorów Młodszych w kolarstwie torowym</t>
  </si>
  <si>
    <t>4/S/2012</t>
  </si>
  <si>
    <t>Międzyszkolny Uczniowski Klub Sportowy "ABiS - SP 64""</t>
  </si>
  <si>
    <t>XVIII Międzynarodowy Turniej Piłki Siatkowej Kadetek o Puchar Marszałka Województwa Łódzkiego</t>
  </si>
  <si>
    <t>6/S/2012</t>
  </si>
  <si>
    <t>Łódzka Akademia Karate Tradycyjnego</t>
  </si>
  <si>
    <t>Wojewódzki Turniej Gwiazdkowy w Karate Tradycyjnym</t>
  </si>
  <si>
    <t>7/S/2012</t>
  </si>
  <si>
    <t>Integracyjny Uczniowski Klub Sportowy "LIDER"</t>
  </si>
  <si>
    <t>Ogólnopolski Turniej Piłki Koszykowej Dziewcząt I Chłopców</t>
  </si>
  <si>
    <t>8/S/2012</t>
  </si>
  <si>
    <t>Klub Piłki Siatkowej RKS Lechia w Tomaszowie Mazowieckim</t>
  </si>
  <si>
    <t>Gala "Siatkarskie Asy" 2012</t>
  </si>
  <si>
    <t>9/S/2012</t>
  </si>
  <si>
    <t>Związek Strzelecki "Strzelec" Organizacja Społeczno-Wychowawcza Jednostka Strzelecka 1001 Im. Gen. Dyw. Janusza Głuchowskiego</t>
  </si>
  <si>
    <t>II Cykl zawodów strzeleckich z broni sportowej o puchar Marszałka Województwa Łódzkiego</t>
  </si>
  <si>
    <t>11/S/2012</t>
  </si>
  <si>
    <t>Ludowy Klub Kajakowy Drzewica</t>
  </si>
  <si>
    <t>Młodzieżowe Mistrzostwa Polski i VII Memoriał im. Roberta Korzeniewskiego w kajakarstwie górskim</t>
  </si>
  <si>
    <t>12/S/2012</t>
  </si>
  <si>
    <t>Stowarzyszenie "Mamy Wielkie Serca"</t>
  </si>
  <si>
    <t>"Sport i Rekreacja"</t>
  </si>
  <si>
    <t>14/S/2012</t>
  </si>
  <si>
    <t>Uczniowski Miejski Ludowy Klub Sportowy "Radomsko"</t>
  </si>
  <si>
    <t>Sport na okrągło II</t>
  </si>
  <si>
    <t>15/S/2012</t>
  </si>
  <si>
    <t>Klub Sportowy - Dziewiątka Łódź</t>
  </si>
  <si>
    <t>Piąty Międzynarodowy Turniej Piłki Siatkowej Dziewcząt pod Honorowym Patronatem Marszałka Województwa Łódzkiego - Piątek 2012</t>
  </si>
  <si>
    <t>16/S/2012</t>
  </si>
  <si>
    <t>II Międzynarodowy Turniej Piłki Siatkowej Dziewcząt pod Honorowym Patronatem Marszałka Województwa Łódzkiego - Witamy Nowy Rok Szkolny - Łódź 2012</t>
  </si>
  <si>
    <t>21/S/2012</t>
  </si>
  <si>
    <t>Uczniowski Klub Sportowy Korona</t>
  </si>
  <si>
    <t>Ogólnopolski festiwal badmintona dla dzieci, młodzieży oraz dorosłych</t>
  </si>
  <si>
    <t>23/S/2012</t>
  </si>
  <si>
    <t>Uczniowski Klub Sportowy "4" w Sieradzu</t>
  </si>
  <si>
    <t>Ogólnopolski Turniej Piłki Nożnej Szkół Podstawowych im. Marii Konopnickiej z okazji 170 rocznicy urodzin patronki oraz 50lecia Szkoły Podstawowej nr 4 w Sieradzu im. Marii Konopnickiej"</t>
  </si>
  <si>
    <t>29/S/2012</t>
  </si>
  <si>
    <t>Łódzki Klub Hokejowy</t>
  </si>
  <si>
    <t>Mistrzostwa Polski U-2002 w hokeju na lodzie - w terminie 14-15 kwiecień 2012 r.</t>
  </si>
  <si>
    <t>30/S/2012</t>
  </si>
  <si>
    <t xml:space="preserve">VI Międzynarodowy Turniej hokeja na lodzie - KOSYL CUP 2012 </t>
  </si>
  <si>
    <t>31/S/2012</t>
  </si>
  <si>
    <t>Miejskie Towarzystwo Krzewienia Kultury Fizycznej</t>
  </si>
  <si>
    <t xml:space="preserve"> 31 Tomaszowski Bieg im. Bronisława Malinowskiego.</t>
  </si>
  <si>
    <t>32/S/2012</t>
  </si>
  <si>
    <t>Ośrodek Szkoleniowo-Wypoczynkowy "Nadwarciański Gród"</t>
  </si>
  <si>
    <t>Organizacja imprez sportowych na rzecz dzieci i młodzieży z udziałem osób niepełnosprawnych "Konstruktywne spędzanie czasu wolnego poprzez sport"</t>
  </si>
  <si>
    <t>33/S/2012</t>
  </si>
  <si>
    <t>Uczniowski Klub Sportowy "UKS-SMS"</t>
  </si>
  <si>
    <t>Turniej ogólnopolski w piłce nożnej - Klubowe Mistrzostwa Polski Premier Cup 2012</t>
  </si>
  <si>
    <t>34/S/2012</t>
  </si>
  <si>
    <t>Ogólnopolski Turniej Piłki Nożnej Chłopców "Pierwszy Krok w dziecięcy sport"</t>
  </si>
  <si>
    <t>35/S/2012</t>
  </si>
  <si>
    <t>Klubowe Mistrzostwa Europy U - 15 "Premier CUP 2012"</t>
  </si>
  <si>
    <t>98 500, 00</t>
  </si>
  <si>
    <t>36/S/2012</t>
  </si>
  <si>
    <t>Kaliskie Towarzystwo Kolarskie w Kaliszu</t>
  </si>
  <si>
    <t>"XXVII Ogólnopolski Wyścig Kolarski - Szlakiem Bursztynowym Hellena Tour 2012"</t>
  </si>
  <si>
    <t>38/S/2012</t>
  </si>
  <si>
    <t>Łódzkie Towarzystwo Krzewienia Kultury Fizycznej w Łodzi</t>
  </si>
  <si>
    <t>VI Festiwal Sportu i Zdrowia - Sulejów 2012</t>
  </si>
  <si>
    <t>40/S/2012</t>
  </si>
  <si>
    <t>Stowarzyszenie Łódzki Klub Kajakowy "ALBATROS"</t>
  </si>
  <si>
    <t>IV Ogólnopolski Spływ Kajakowy im. Sławomira Forysiaka "Pilica 2012"</t>
  </si>
  <si>
    <t>41/S/2012</t>
  </si>
  <si>
    <t>Stowarzyszenie - Lokalna Grupa Działania "STER"</t>
  </si>
  <si>
    <t>Organizacja Ogólnopolskich Zawodów Zaprzęgowych w Mikołajowie "Mikołajów 2012"</t>
  </si>
  <si>
    <t>43/S/2012</t>
  </si>
  <si>
    <t>Wojewódzki Związek Brydża Sportowego w Łodzi</t>
  </si>
  <si>
    <t>Mityng Łódzki "Wiosenny" i Grand Prix Polski Par</t>
  </si>
  <si>
    <t>44/S/2012</t>
  </si>
  <si>
    <t>Łódzki Klub Sportowy Głuchych Stowarzyszenie Sportowo - Edukacyjne</t>
  </si>
  <si>
    <t>Finałowe Mistrzostwa Polski Niesłyszących w siatkówce Seniorek Kobiet</t>
  </si>
  <si>
    <t>45/S/2012</t>
  </si>
  <si>
    <t>IV Ogólnopolski Turniej w Halowej Piłce Nożnej Oldbojów (od 35 lat)</t>
  </si>
  <si>
    <t>46/2012</t>
  </si>
  <si>
    <t>Turniej siatkówki i koszykówki Niesłyszących z okazji 86-lecia Łódzkiego Klubu Sportowego Głuchych</t>
  </si>
  <si>
    <t>47/S/2012</t>
  </si>
  <si>
    <t>Finałowe Mistrzostwa Polski Niesłyszących w siatkówce Seniorów Mężczyzn - grupa A</t>
  </si>
  <si>
    <t>48/S/2012</t>
  </si>
  <si>
    <t>Stowarzyszenie "AGRO - AVES"</t>
  </si>
  <si>
    <t>Zawody Ogólnopolskie w skokach przez przeszkody w Głównym ośrodku szlaku konnego w Gajewnikach</t>
  </si>
  <si>
    <t>49/S/2012</t>
  </si>
  <si>
    <t xml:space="preserve">Zawody Ogólnopolskie w skokach przez przeszkody w Głównym ośrodku szlaku konnego w Gajewnikach </t>
  </si>
  <si>
    <t>50/S/2012</t>
  </si>
  <si>
    <t>Mistrzostwa Polski Młodych Koni w Skokach i Powożeniu w głównym ośrodku szlaku konnego w Gajewnikach</t>
  </si>
  <si>
    <t>53/S/2012</t>
  </si>
  <si>
    <t>Piotrkowska Szkoła Sztuk Walki "TOM CENTER"</t>
  </si>
  <si>
    <t>Mistrzostwa Polski Seniorów - mężczyzn i kobiet w LOW - KICK w Kleszczowie</t>
  </si>
  <si>
    <t>54/S/2012</t>
  </si>
  <si>
    <t>Miejski Młodzieżowy Klub Tenisowy - Łęczyca</t>
  </si>
  <si>
    <t>Ogólnopolski Turniej Klasyfikacyjny (OTK) Super - Seria Młodzików (14 lat Dz. i Ch.) o Trofea Burmistrza i Przewodniczącego Rady Miasta Łęczycy Edycja V</t>
  </si>
  <si>
    <t>55/S/2012</t>
  </si>
  <si>
    <t>Ogólnopolski Turniej Klasyfikacyjny (OTK) Super - Seria Skrzatów (12 lat Dz. i Ch.) o Trofea Sióstr Radwańskich Edycja VII</t>
  </si>
  <si>
    <t>56/S/2012</t>
  </si>
  <si>
    <t>Łódzkie Stowarzyszenie Kultury Fizycznej, Sportu, Rekreacji i Turystyki "Peleton".</t>
  </si>
  <si>
    <t>Organizacja 23. Międzynarodowego Wyścigu Kolarskiego "Solidarności" i Olimpijczyków</t>
  </si>
  <si>
    <t>57/S/2012</t>
  </si>
  <si>
    <t>Stowarzyszenie Jeździeckie "Napoleońska Zagroda"</t>
  </si>
  <si>
    <t>Zawody Międzynarodowe CSI2* w Bogusławicach - Promocja Łódzkiego Szlaku Konnego</t>
  </si>
  <si>
    <t>58/S/2012</t>
  </si>
  <si>
    <t>Związek Harcerstwa Rzeczypospolitej Okręg Łódzki</t>
  </si>
  <si>
    <t>"VII Wojewódzki Harcerski Turniej Piłki Nożnej Halowej"</t>
  </si>
  <si>
    <t>60/S/2012</t>
  </si>
  <si>
    <t>Cykl imprez sportowych organizowanych przez harcerzy dla mieszkańców województwa: "Wojewódzki turniej gry w Paintballa"</t>
  </si>
  <si>
    <t>62/S/2012</t>
  </si>
  <si>
    <t>Uczniowski Klub Sportowy "Dziewiątka"</t>
  </si>
  <si>
    <t>Organizacja Mityngu Rangi Mistrzowskiej w ramach Lekkoatletycznego Pucharu Polski "O Różę Kutna"</t>
  </si>
  <si>
    <t>67/S/2012</t>
  </si>
  <si>
    <t>Centrum Inicjatyw Społecznych "MULTIS MULTUM"</t>
  </si>
  <si>
    <t>I Ogólnopolski Turniej Koszykówki Multi Basketmania 2012</t>
  </si>
  <si>
    <t>70/S/2012</t>
  </si>
  <si>
    <t>Organizacja Imprez Sportowych oraz Sportowo - Rekreacyjnych w tym także dla osób niepełnosprawnych o zasięgu regionalnym, ogólnopolskim lub międzynarodowym, na terenie województwa łódzkiego</t>
  </si>
  <si>
    <t>71/S/2012</t>
  </si>
  <si>
    <t>Uczniowski Klub Sportowy "Trzynastka Joker".</t>
  </si>
  <si>
    <t xml:space="preserve">VII Ogólnopolski Turniej Mini Siatkówki Dziewcząt "JOKERY 2012" </t>
  </si>
  <si>
    <t>72/S/2012</t>
  </si>
  <si>
    <t>Klub Sportowy HURTAP Łęczyca</t>
  </si>
  <si>
    <t>Turniej Finałowy Młodzieżowych Mistrzostw Polski w Futsalu U18</t>
  </si>
  <si>
    <t>75/S/2012</t>
  </si>
  <si>
    <t>Młodzieżowy Klub Lekkiej Atletyki przy Miejskim Ośrodku Sportu w Łęczycy</t>
  </si>
  <si>
    <t>XXIX Memoriał J.Ponomarenki i R.Majewskiego</t>
  </si>
  <si>
    <t>78/S/2012</t>
  </si>
  <si>
    <t>Stowarzyszenie Piłki Ręcznej "Pabiks"</t>
  </si>
  <si>
    <t xml:space="preserve">IV Festiwal Piłki Ręcznej - Pabianice 2012 </t>
  </si>
  <si>
    <t>80/S/2012</t>
  </si>
  <si>
    <t>Międzyszkolny Uczniowski Klub Sportowy "Dargfil" w Tomaszowie Mazowieckim.</t>
  </si>
  <si>
    <t>I Międzynarodowy Memoriał Kazimierza Bińczyka w Piłce Siatkowej Kadetek</t>
  </si>
  <si>
    <t>81/S/2012</t>
  </si>
  <si>
    <t>Łódzki Klub Karate "SHOTOKAN".</t>
  </si>
  <si>
    <t>Otwarte Mistrzostwa Łodzi w Karate</t>
  </si>
  <si>
    <t>84/S/2012</t>
  </si>
  <si>
    <t>Organizacja Lekkoatletycznego Mityngu Otwarcia ŁOZLA</t>
  </si>
  <si>
    <t>85/S/2012</t>
  </si>
  <si>
    <t>Organizacja Turnieju Finałowego Mini Euro 2012 "Do Euro 2012 przez Kutno, Łowicz, Łęczycę"</t>
  </si>
  <si>
    <t>86/S/2012</t>
  </si>
  <si>
    <t>Klub Przyjaciół Wilków i Psów Północy "WATAHA"</t>
  </si>
  <si>
    <t xml:space="preserve">Zawody psich zaprzęgów Witów 2012 </t>
  </si>
  <si>
    <t>87/S/2012</t>
  </si>
  <si>
    <t>Stowarzyszenie Lokalna Grupa Działania "BUD-UJ RAZEM"</t>
  </si>
  <si>
    <t>Organizacja imprezy sportowo-rekreacyjnej pt. Bieg Św. Jerzego</t>
  </si>
  <si>
    <t>90/S/2012</t>
  </si>
  <si>
    <t>Pabianickie Towarzystwo Koszykówki w Pabianicach</t>
  </si>
  <si>
    <t>Ogólnopolski Turniej Nadziei Olimpijskich</t>
  </si>
  <si>
    <t>91/S/2012</t>
  </si>
  <si>
    <t>22. Leśne Harce Zastępów</t>
  </si>
  <si>
    <t>92/S/2012</t>
  </si>
  <si>
    <t>Miejski Klub Tenisowy</t>
  </si>
  <si>
    <t>Halowe Mistrzostwa Polski Mężczyzn i Kobiet w Tenisie</t>
  </si>
  <si>
    <t>93/S/2012</t>
  </si>
  <si>
    <t>Międzynarodowy Turniej Tenisa Tenis Europe Lodz Cup 2012</t>
  </si>
  <si>
    <t>94/S/2012</t>
  </si>
  <si>
    <t>XVII Ogólnopolskie Masowe Biegi Przełajowe Zrzeszenia LZS - Wolbórz - 06.10.2012 r.</t>
  </si>
  <si>
    <t>97/S/2012</t>
  </si>
  <si>
    <t>Okręgowy Związek Judo w Łodzi</t>
  </si>
  <si>
    <t>Otwarty Puchar Polski IX Międzynarodowe Mistrzostwa Łodzi Juniorek i Juniorów U-20 w Judo - 27.05.2012</t>
  </si>
  <si>
    <t>98/S/2012</t>
  </si>
  <si>
    <t>Klub Sportowy "Gwardia" Łódź</t>
  </si>
  <si>
    <t>2. Międzynarodowe Mistrzostwa Młodziczek i Młodzików - Turnieju Judo z okazji "Dnia Dziecka" - 26.05.2012</t>
  </si>
  <si>
    <t>99/S/2012</t>
  </si>
  <si>
    <t>Tenisowy Uczniowski Klub Sportowy Zduńska Wola</t>
  </si>
  <si>
    <t>I Otwarte Amatorskie Mistrzostwa Województwa Łódzkiego Dzieci i Młodzieży w Tenisie Ziemnym (proponujemy-o Puchar Marszałka Województwa Łódzkiego)</t>
  </si>
  <si>
    <t>101/S/2012</t>
  </si>
  <si>
    <t>"Stowarzyszenie Kochamy Sport"</t>
  </si>
  <si>
    <t>Deichmann Minimistrzostwa Europy w Piłce Nożnej-Turniej dla Dziewcząt  i Chłopców w wieku 7-11 lat, Rozgrywany w konwencji Mistrzostw Europy</t>
  </si>
  <si>
    <t>102/S/2012</t>
  </si>
  <si>
    <t>Miejski Klub Sportowy "ZJEDNOCZENI"</t>
  </si>
  <si>
    <t>Dwudniowa Runda Mistrzostw Polski w Motocrossie oraz Puchar Polski dla Klasy Kobiet</t>
  </si>
  <si>
    <t>111/S/2012</t>
  </si>
  <si>
    <t>Fundacja na Rzecz Dzieci i Młodzieży "WIKTORIA"</t>
  </si>
  <si>
    <t>III Ogólnopolski Cross MTB Galewice 2012</t>
  </si>
  <si>
    <t>113/S/2012</t>
  </si>
  <si>
    <t>Międzyszkolny Uczniowski Klub Sportowy Stal Niewiadów</t>
  </si>
  <si>
    <t>Organizacja imprezy sportowo - rekreacyjnej pt. Basket Cup Niewiadów, Football Cup Niewiadów</t>
  </si>
  <si>
    <t>115/S/2012</t>
  </si>
  <si>
    <t>Klub Sportowy "Poświętne"</t>
  </si>
  <si>
    <t>Turniej piłki nożnej chłopców z okazji 15-lecia Klubu Sportowego Poświętne</t>
  </si>
  <si>
    <t>116/S/2012</t>
  </si>
  <si>
    <t>Klub Karate "CHAMPION TEAM" ŁÓDŹ</t>
  </si>
  <si>
    <t>IV INTERNATIONAL OPEN CHAMPIONSHIP CHAMOION CUP w karate WKF</t>
  </si>
  <si>
    <t>118/S/2012</t>
  </si>
  <si>
    <t>"RAZEM"</t>
  </si>
  <si>
    <t>"Razem - bez barier"</t>
  </si>
  <si>
    <t>119/S/2012</t>
  </si>
  <si>
    <t>"K.O.WAL BOXING"</t>
  </si>
  <si>
    <t>Skierniewicka Noc Mistrzów Sportów Walki, Międzynarodowy Mecz Polska - Francja - Niemcy w SAVATE - Boksie Francuskim i Kick Boxingu - MUAY THAI</t>
  </si>
  <si>
    <t>120/S/2012</t>
  </si>
  <si>
    <t>KLUB SPORTOWY NIEWIDOMYCH "OMEGA"</t>
  </si>
  <si>
    <t>Mistrzostw Polski w strzelectwie z broni pneumatycznej Osób Niewidomych i Słabowidzących</t>
  </si>
  <si>
    <t>122/S/2012</t>
  </si>
  <si>
    <t>Klub Sportowy Niewidomych "OMEGA"</t>
  </si>
  <si>
    <t>Ogólnopolskie Turnieje w Kręglach Klasycznych Osób Niewidomych i Słabowidzących - turniej "Niebieskich Źródeł" - turniej o Puchar "Marszałka Województwa Łódzkiego" - o Puchar "Ziemi Łódzkiej"</t>
  </si>
  <si>
    <t>123/S/2012</t>
  </si>
  <si>
    <t>Ogólnopolskie Turnieje w Kręglach Klasycznych Osób Niewidomych i Słabowidzących - o Puchar "Ziemi Łódzkiej"</t>
  </si>
  <si>
    <t>124/S/2012</t>
  </si>
  <si>
    <t>"HARASUTO" Karate Klub.</t>
  </si>
  <si>
    <t>VIII Puchar Świata HARASUTO w Karate WKF</t>
  </si>
  <si>
    <t>125/S/2012</t>
  </si>
  <si>
    <t>Związek Polskich Spadochroniarzy - Oddział w Łodzi</t>
  </si>
  <si>
    <t>Spadochronowe Mistrzostwa Związku Polskich Spadochroniarzy w Wieloboju i Celności Lądowania</t>
  </si>
  <si>
    <t>134/S/2012</t>
  </si>
  <si>
    <t>Klub Sportowy "Brygada Bałuty Rugby Club" nazwa skrócona "Brygada Bałuty RC" i "BBRC Łódź"</t>
  </si>
  <si>
    <t>Turniej Łódź Sevens Cup 2012</t>
  </si>
  <si>
    <t>135/S/2012</t>
  </si>
  <si>
    <t>Turniej Polskiej Ligii Rugby7 Rugby Raban</t>
  </si>
  <si>
    <t>137/S/2012</t>
  </si>
  <si>
    <t>Międzyszkolny Klub Sportowy "Pałac Młodzieży-Łódź"</t>
  </si>
  <si>
    <t>Otwarty Wojewódzki Drużynowy Turniej Judo</t>
  </si>
  <si>
    <t>138/S/2012</t>
  </si>
  <si>
    <t>Związek Harcerstwa Polskiego Chorągiew Łódzka Hufiec Pabianice</t>
  </si>
  <si>
    <t>II Pabianicki Półmaraton ZHP</t>
  </si>
  <si>
    <t>139/S/2012</t>
  </si>
  <si>
    <t>Łódzki Okręgowy Związek Biegu na Orientację</t>
  </si>
  <si>
    <t>Klubowe Mistrzostwa Polski w Biegu na Orientację Tomaszów Mazowiecki 2012</t>
  </si>
  <si>
    <t>140/S/2012</t>
  </si>
  <si>
    <t>Rudzki Klub Sportowy.</t>
  </si>
  <si>
    <t>Ogólnopolski Miting z okazji 60-lecia sekcji lekkiej atletyki RKS Łódź</t>
  </si>
  <si>
    <t>142/S/2012</t>
  </si>
  <si>
    <t>"Fundacja VENA SPORT"</t>
  </si>
  <si>
    <t>VENA Sport Festival 2012</t>
  </si>
  <si>
    <t>143/S/2012</t>
  </si>
  <si>
    <t>VENA Cross Festival 2012</t>
  </si>
  <si>
    <t>145/S/2012</t>
  </si>
  <si>
    <t>Klub Biegacza Geotermia Uniejów</t>
  </si>
  <si>
    <t>Dziecięco - Młodzieżowe Mistrzostwa Euro 2012 w Uniejowie</t>
  </si>
  <si>
    <t>146/S/2012</t>
  </si>
  <si>
    <t>VI Ogólnopolski Ekologiczny Bieg do Gorących Źródeł "Sanus Per Aquam" - Zdrowie przez wodę.</t>
  </si>
  <si>
    <t>147/S/2012</t>
  </si>
  <si>
    <t>Stowarzyszenie Bilarda Sportowego</t>
  </si>
  <si>
    <t>Narodowy Junior Tour</t>
  </si>
  <si>
    <t>149/S/2012</t>
  </si>
  <si>
    <t>Integracyjny Uczniowski Klub Sportowy "Dziewiątka"</t>
  </si>
  <si>
    <t>Organizacja cyklu imprez sportowych oraz sportowo - rekreacyjnych w łyżwiarstwie i wrotkarstwie o zasięgu regionalnym i ogólnopolskim na terenie województwa łódzkiego w 2012 r.</t>
  </si>
  <si>
    <t>150/S/2012</t>
  </si>
  <si>
    <t>Polskie Stowarzyszenie na Rzecz Osób z Upośledzeniem Umysłowym - Koło Nr 1 w Kutnie</t>
  </si>
  <si>
    <t>"Wojewódzka Spartakiada Osób z Niepełnosprawnością Intelektualną</t>
  </si>
  <si>
    <t>151/S/2012</t>
  </si>
  <si>
    <t>Łódzki Klub Biegacza "Na Zdrowie"</t>
  </si>
  <si>
    <t>10.Bieg Ulicą Piotrkowską</t>
  </si>
  <si>
    <t>152/S/2012</t>
  </si>
  <si>
    <t>Łódzkie Towarzystwo Rehabilitacyjna - Sportowe Niepełnosprawnych</t>
  </si>
  <si>
    <t>Organizacja XV Jubileuszowego Międzynarodowego Turnieju o Puchar Miasta Łodzi</t>
  </si>
  <si>
    <t>153/S/2012</t>
  </si>
  <si>
    <t>Łódzkie Towarzystwo Rehabilitacyjno - Sportowe Niepełnosprawnych.</t>
  </si>
  <si>
    <t>"Sprawni przez Sport"</t>
  </si>
  <si>
    <t>154/S/2012</t>
  </si>
  <si>
    <t>Polski Związek Karate Tradycyjnego</t>
  </si>
  <si>
    <t>Organizacja XVI Mistrzostw Świata w Karate Tradycyjnym ITKF</t>
  </si>
  <si>
    <t>155/S/2012</t>
  </si>
  <si>
    <t>Organizacja II Pucharu Europy Dzieci w Karate Tradycyjnym</t>
  </si>
  <si>
    <t>157/S/2012</t>
  </si>
  <si>
    <t>Uczniowski Międzyszkolny Klub Sportowy "Tuszyn"</t>
  </si>
  <si>
    <t>Organizacja XVII Międzynarodowego Turnieju Piłki Siatkowej Dziewcząt "Tuszyn 2012"</t>
  </si>
  <si>
    <t>160/S/2012</t>
  </si>
  <si>
    <t>Klub Sportowy "Triathlon Rawa" Rawa Mazowiecka</t>
  </si>
  <si>
    <t>Olimpijski Triathlon w Rawie</t>
  </si>
  <si>
    <t>161/S/2012</t>
  </si>
  <si>
    <t>Mistrzostwa Polski Seniorów w Taekwondo Olimpijskim</t>
  </si>
  <si>
    <t>163/S/2012</t>
  </si>
  <si>
    <t>Akademickie Mistrzostwa Świata w biegach przełajowych 2012</t>
  </si>
  <si>
    <t>164/S/2012</t>
  </si>
  <si>
    <t>Eliminacje do Ogólnopolska Olimpiada Młodzieży 2012 strefa wschodnia</t>
  </si>
  <si>
    <t>165/S/2012</t>
  </si>
  <si>
    <t>VI Grand Prix Polski w Karate WKF</t>
  </si>
  <si>
    <t>167/S/2012</t>
  </si>
  <si>
    <t>"1-szy Wojewódzki Turniej o Tarczę Braterstwa"</t>
  </si>
  <si>
    <t xml:space="preserve">Działanie VI : promocja programu „Moje Boisko – Orlik 2012 ” poprzez organizację imprez sportowych o zasięgu wojewódzkim na obiektach typu Orlik – Orlikowa Liga Mistrzów Województwa Łódzkiego;
</t>
  </si>
  <si>
    <t>17/S/2012</t>
  </si>
  <si>
    <t>Orlikowa Liga Mistrzów</t>
  </si>
  <si>
    <t>141/S/2012</t>
  </si>
  <si>
    <t>Rodzinny Turniej Skoku wzwyż - "JUMP Wszyscy Skaczą"</t>
  </si>
  <si>
    <t>Działanie VII : upowszechnianie i wspieranie aktywnych form spędzenia czasu wolnego oraz uczestnictwo osób starszych w życiu społeczno – rekreacyjnym.</t>
  </si>
  <si>
    <t>19/S/2012</t>
  </si>
  <si>
    <t>Polskie Towarzystwo Stwardnienia Rozsianego, koło w Zgierzu</t>
  </si>
  <si>
    <t>"Choreoterapia - leczymy tańcem"</t>
  </si>
  <si>
    <t>39/S/2012</t>
  </si>
  <si>
    <t>Akademicki Klub Sportowy Wyższej Szkoły Sportowej im. Kazimierza Górskiego w Łodzi</t>
  </si>
  <si>
    <t xml:space="preserve">Zajęcia  sportowo - rekreacyjne dla osób starszych i niepełnosprawnych </t>
  </si>
  <si>
    <t>106/S/2012</t>
  </si>
  <si>
    <t>Polski Związek Niewidomych Okręg Łódzki</t>
  </si>
  <si>
    <t>"Sport, Taniec, Rehabilitacja - już"</t>
  </si>
  <si>
    <t>109/S/2012</t>
  </si>
  <si>
    <t>Fundacja II Łódzkiego Uniwersytetu Trzeciego Wieku</t>
  </si>
  <si>
    <t>Długowieczność, dobre zdrowie i aktywność seniorów dzięki zajęciom sportowym i rekreacyjnym</t>
  </si>
  <si>
    <t>144/S/2012</t>
  </si>
  <si>
    <t>Radomszczański Uniwersytet Trzeciego Wieku "WIEM WIĘCEJ"</t>
  </si>
  <si>
    <t>Złoty wiek aktywności</t>
  </si>
  <si>
    <t>SUMA wszystkich działań</t>
  </si>
  <si>
    <t xml:space="preserve">Lista  ofert, które  zostały zweryfikowane pozytywnie  pod względem formalnym i merytorycznym w ramach otwartego konkursu ofert na realizację zadań publicznych Województwa Łódzkiego w obszarze kultury fizycznej i sportu w 2012 roku; </t>
  </si>
  <si>
    <t>Załacznik Nr  1</t>
  </si>
  <si>
    <t xml:space="preserve">do Uchwały Nr </t>
  </si>
  <si>
    <t>Zarządu Województwa Łódzkiego</t>
  </si>
  <si>
    <t>z dnia</t>
  </si>
  <si>
    <t>ocena merytoryczna punkty</t>
  </si>
  <si>
    <t>ocena merytoryczna %</t>
  </si>
  <si>
    <r>
      <t>Lista  ofert, które  zostały zweryfikowane pozytywnie  pod względem formalnym i merytorycznym w ramach otwartego konkursu ofert na realizację zadań publicznych Województwa Łódzkiego w obszarze kultury fizycznej i sportu w 2012 roku;                                                                                                kwota przeznaczona na działania konkursowe</t>
    </r>
    <r>
      <rPr>
        <b/>
        <u val="single"/>
        <sz val="12"/>
        <rFont val="Arial CE"/>
        <family val="0"/>
      </rPr>
      <t xml:space="preserve">  5 700 000,-</t>
    </r>
  </si>
  <si>
    <t>Koszt całkowity</t>
  </si>
  <si>
    <t>punkty min 42</t>
  </si>
  <si>
    <t>% min 70</t>
  </si>
  <si>
    <t>ocena I punkty</t>
  </si>
  <si>
    <t>ocena               II punkty</t>
  </si>
  <si>
    <t>ocena               III punkty</t>
  </si>
  <si>
    <t>średnina ocen</t>
  </si>
  <si>
    <t>11 530, 00</t>
  </si>
  <si>
    <t>131 700, 00</t>
  </si>
  <si>
    <t>Załącznik do protokołu</t>
  </si>
  <si>
    <t>z dnia 18.01.2012 r.</t>
  </si>
  <si>
    <t xml:space="preserve">Działanie  I : 1. Realizacja ogólnopolskich programów dotyczących rozwoju sportu powszechnego wśród dzieci i młodzieży:
</t>
  </si>
  <si>
    <t>Organizacja zajęć sportowych dla uczniów w ramach programu „powszechnej nauki pływania” –  program „Umiem Pływać”</t>
  </si>
  <si>
    <t>Organizacja wojewódzkiego współzawodnictwa sportowego realizowanego w ramach sportu szkolnego dla młodzieży szkolnej województwa łódzkiego, w tym młodzieży niepełnosprawnej</t>
  </si>
  <si>
    <t>Organizacja wojewódzkiego współzawodnictwa i szkolenia sportowego realizowanego na terenach wiejskich i małych miast dla mieszkańców województwa łódzkiego, w tym osób niepełnosprawnych.</t>
  </si>
  <si>
    <t>Organizacja wojewódzkiego współzawodnictwa i szkolenia sportowego realizowanego w ramach sportu akademickiego dla środowiska młodzieży akademickiej województwa łódzkiego</t>
  </si>
  <si>
    <t>1/SI/2014</t>
  </si>
  <si>
    <t>2/SI/2014</t>
  </si>
  <si>
    <t>3/SI/2014</t>
  </si>
  <si>
    <t>4/SI/2014</t>
  </si>
  <si>
    <t>5/SII/2012</t>
  </si>
  <si>
    <t xml:space="preserve">Lista  ofert, które  zostały zweryfikowane pozytywnie  pod względem formalnym i merytorycznym w ramach pierwszego otwartego konkursu ofert na realizację zadań publicznych Województwa Łódzkiego w zakresie kultury fizycznej w 2014 roku; </t>
  </si>
  <si>
    <t>Organizacja zajęć sportowych dla dzieci i młodzieży, uczniów klas 4-6 szkół podstawowych o charakterze interdyscyplinarnym – program „Multisport"</t>
  </si>
  <si>
    <t>Załacznik</t>
  </si>
  <si>
    <t>ocena merytoryczna (średnia)</t>
  </si>
  <si>
    <t>ocena merytoryczna (%)</t>
  </si>
  <si>
    <t>x</t>
  </si>
  <si>
    <t>do Uchwały Nr 105/14</t>
  </si>
  <si>
    <t>z dnia 4 lutego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</si>
</sst>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b/>
      <u val="single"/>
      <sz val="11"/>
      <name val="Arial"/>
      <family val="2"/>
    </font>
    <font>
      <sz val="11"/>
      <name val="Arial CE"/>
      <family val="0"/>
    </font>
    <font>
      <b/>
      <u val="single"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9" fontId="4" fillId="2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4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9" fontId="0" fillId="24" borderId="10" xfId="0" applyNumberForma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4" fillId="20" borderId="10" xfId="0" applyFont="1" applyFill="1" applyBorder="1" applyAlignment="1">
      <alignment horizontal="center" vertical="center" wrapText="1"/>
    </xf>
    <xf numFmtId="9" fontId="4" fillId="20" borderId="10" xfId="0" applyNumberFormat="1" applyFont="1" applyFill="1" applyBorder="1" applyAlignment="1">
      <alignment horizontal="center" vertical="center" wrapText="1"/>
    </xf>
    <xf numFmtId="0" fontId="0" fillId="20" borderId="10" xfId="0" applyNumberFormat="1" applyFill="1" applyBorder="1" applyAlignment="1">
      <alignment horizontal="center" vertical="center"/>
    </xf>
    <xf numFmtId="9" fontId="0" fillId="20" borderId="10" xfId="0" applyNumberFormat="1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0" fillId="24" borderId="0" xfId="0" applyNumberForma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center" vertical="center" wrapText="1"/>
    </xf>
    <xf numFmtId="4" fontId="0" fillId="20" borderId="10" xfId="0" applyNumberForma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4" fontId="0" fillId="20" borderId="10" xfId="0" applyNumberFormat="1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0" fontId="2" fillId="24" borderId="0" xfId="0" applyFont="1" applyFill="1" applyAlignment="1">
      <alignment horizontal="right" vertical="center" wrapText="1"/>
    </xf>
    <xf numFmtId="0" fontId="0" fillId="24" borderId="15" xfId="0" applyNumberFormat="1" applyFill="1" applyBorder="1" applyAlignment="1">
      <alignment horizontal="right" vertical="center" wrapText="1"/>
    </xf>
    <xf numFmtId="0" fontId="0" fillId="20" borderId="15" xfId="0" applyNumberFormat="1" applyFill="1" applyBorder="1" applyAlignment="1">
      <alignment horizontal="right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/>
    </xf>
    <xf numFmtId="9" fontId="0" fillId="21" borderId="10" xfId="0" applyNumberFormat="1" applyFill="1" applyBorder="1" applyAlignment="1">
      <alignment horizontal="center" vertical="center"/>
    </xf>
    <xf numFmtId="0" fontId="0" fillId="21" borderId="10" xfId="0" applyFill="1" applyBorder="1" applyAlignment="1">
      <alignment/>
    </xf>
    <xf numFmtId="0" fontId="0" fillId="21" borderId="10" xfId="0" applyFill="1" applyBorder="1" applyAlignment="1">
      <alignment horizontal="center" vertical="center" wrapText="1"/>
    </xf>
    <xf numFmtId="0" fontId="0" fillId="21" borderId="10" xfId="0" applyFill="1" applyBorder="1" applyAlignment="1">
      <alignment vertical="center"/>
    </xf>
    <xf numFmtId="0" fontId="0" fillId="21" borderId="11" xfId="0" applyFill="1" applyBorder="1" applyAlignment="1">
      <alignment horizontal="center" vertical="center"/>
    </xf>
    <xf numFmtId="0" fontId="5" fillId="20" borderId="10" xfId="0" applyFont="1" applyFill="1" applyBorder="1" applyAlignment="1">
      <alignment horizontal="left" vertical="center" wrapText="1"/>
    </xf>
    <xf numFmtId="0" fontId="0" fillId="21" borderId="10" xfId="0" applyNumberFormat="1" applyFill="1" applyBorder="1" applyAlignment="1">
      <alignment horizontal="center" vertical="center"/>
    </xf>
    <xf numFmtId="4" fontId="0" fillId="20" borderId="0" xfId="0" applyNumberFormat="1" applyFill="1" applyAlignment="1">
      <alignment horizontal="center" vertical="center" wrapText="1"/>
    </xf>
    <xf numFmtId="0" fontId="0" fillId="21" borderId="11" xfId="0" applyFont="1" applyFill="1" applyBorder="1" applyAlignment="1">
      <alignment horizontal="center" vertical="center"/>
    </xf>
    <xf numFmtId="9" fontId="0" fillId="21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center" vertical="center" wrapText="1"/>
    </xf>
    <xf numFmtId="0" fontId="0" fillId="21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68" fontId="4" fillId="24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6.25390625" style="0" customWidth="1"/>
    <col min="2" max="2" width="10.875" style="0" customWidth="1"/>
    <col min="3" max="3" width="15.875" style="0" customWidth="1"/>
    <col min="4" max="4" width="23.375" style="0" customWidth="1"/>
    <col min="5" max="5" width="15.875" style="0" customWidth="1"/>
    <col min="6" max="6" width="16.75390625" style="0" customWidth="1"/>
    <col min="7" max="7" width="20.75390625" style="36" customWidth="1"/>
    <col min="8" max="8" width="14.25390625" style="32" customWidth="1"/>
    <col min="9" max="9" width="14.75390625" style="32" customWidth="1"/>
  </cols>
  <sheetData>
    <row r="1" spans="8:10" ht="12.75">
      <c r="H1" s="57" t="s">
        <v>361</v>
      </c>
      <c r="I1" s="57"/>
      <c r="J1" s="57"/>
    </row>
    <row r="2" spans="8:9" ht="12.75">
      <c r="H2" s="57" t="s">
        <v>365</v>
      </c>
      <c r="I2" s="57"/>
    </row>
    <row r="3" spans="8:10" ht="12.75">
      <c r="H3" s="58" t="s">
        <v>333</v>
      </c>
      <c r="I3" s="58"/>
      <c r="J3" s="58"/>
    </row>
    <row r="4" spans="8:10" ht="12.75">
      <c r="H4" s="59" t="s">
        <v>366</v>
      </c>
      <c r="I4" s="92"/>
      <c r="J4" s="93"/>
    </row>
    <row r="5" spans="1:9" s="1" customFormat="1" ht="58.5" customHeight="1">
      <c r="A5" s="95" t="s">
        <v>359</v>
      </c>
      <c r="B5" s="96"/>
      <c r="C5" s="96"/>
      <c r="D5" s="96"/>
      <c r="E5" s="96"/>
      <c r="F5" s="96"/>
      <c r="G5" s="96"/>
      <c r="H5" s="96"/>
      <c r="I5" s="97"/>
    </row>
    <row r="6" spans="1:9" ht="57" customHeight="1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4" t="s">
        <v>6</v>
      </c>
      <c r="H6" s="43" t="s">
        <v>362</v>
      </c>
      <c r="I6" s="43" t="s">
        <v>363</v>
      </c>
    </row>
    <row r="7" spans="1:9" s="2" customFormat="1" ht="57" customHeight="1">
      <c r="A7" s="98" t="s">
        <v>349</v>
      </c>
      <c r="B7" s="99"/>
      <c r="C7" s="99"/>
      <c r="D7" s="99"/>
      <c r="E7" s="99"/>
      <c r="F7" s="99"/>
      <c r="G7" s="99"/>
      <c r="H7" s="99"/>
      <c r="I7" s="100"/>
    </row>
    <row r="8" spans="1:9" s="2" customFormat="1" ht="156.75">
      <c r="A8" s="86">
        <v>1</v>
      </c>
      <c r="B8" s="89" t="s">
        <v>354</v>
      </c>
      <c r="C8" s="89" t="s">
        <v>27</v>
      </c>
      <c r="D8" s="88" t="s">
        <v>352</v>
      </c>
      <c r="E8" s="90">
        <v>560000</v>
      </c>
      <c r="F8" s="90">
        <v>560000</v>
      </c>
      <c r="G8" s="90">
        <v>560000</v>
      </c>
      <c r="H8" s="86">
        <v>68.6</v>
      </c>
      <c r="I8" s="87">
        <f>SUM(H8/80)*100</f>
        <v>85.75</v>
      </c>
    </row>
    <row r="9" spans="1:9" ht="99.75">
      <c r="A9" s="3">
        <v>2</v>
      </c>
      <c r="B9" s="89" t="s">
        <v>355</v>
      </c>
      <c r="C9" s="89" t="s">
        <v>27</v>
      </c>
      <c r="D9" s="88" t="s">
        <v>350</v>
      </c>
      <c r="E9" s="91">
        <v>500000</v>
      </c>
      <c r="F9" s="91">
        <v>500000</v>
      </c>
      <c r="G9" s="91">
        <v>500000</v>
      </c>
      <c r="H9" s="3">
        <v>74.6</v>
      </c>
      <c r="I9" s="87">
        <f>SUM(H9/80)*100</f>
        <v>93.24999999999999</v>
      </c>
    </row>
    <row r="10" spans="1:9" ht="114">
      <c r="A10" s="3">
        <v>3</v>
      </c>
      <c r="B10" s="89" t="s">
        <v>356</v>
      </c>
      <c r="C10" s="89" t="s">
        <v>9</v>
      </c>
      <c r="D10" s="88" t="s">
        <v>360</v>
      </c>
      <c r="E10" s="91">
        <v>368433</v>
      </c>
      <c r="F10" s="91">
        <v>368433</v>
      </c>
      <c r="G10" s="91">
        <v>368433</v>
      </c>
      <c r="H10" s="3">
        <v>74.3</v>
      </c>
      <c r="I10" s="87">
        <f>SUM(H10/80)*100</f>
        <v>92.875</v>
      </c>
    </row>
    <row r="11" spans="1:9" ht="171">
      <c r="A11" s="3">
        <v>4</v>
      </c>
      <c r="B11" s="89" t="s">
        <v>357</v>
      </c>
      <c r="C11" s="89" t="s">
        <v>14</v>
      </c>
      <c r="D11" s="88" t="s">
        <v>351</v>
      </c>
      <c r="E11" s="91">
        <v>300000</v>
      </c>
      <c r="F11" s="91">
        <v>300000</v>
      </c>
      <c r="G11" s="91">
        <v>300000</v>
      </c>
      <c r="H11" s="3">
        <v>72.6</v>
      </c>
      <c r="I11" s="87">
        <f>SUM(H11/80)*100</f>
        <v>90.75</v>
      </c>
    </row>
    <row r="12" spans="1:9" ht="142.5">
      <c r="A12" s="3">
        <v>5</v>
      </c>
      <c r="B12" s="89" t="s">
        <v>358</v>
      </c>
      <c r="C12" s="89" t="s">
        <v>31</v>
      </c>
      <c r="D12" s="88" t="s">
        <v>353</v>
      </c>
      <c r="E12" s="91">
        <v>250000</v>
      </c>
      <c r="F12" s="91">
        <v>250000</v>
      </c>
      <c r="G12" s="91">
        <v>250000</v>
      </c>
      <c r="H12" s="94">
        <v>63</v>
      </c>
      <c r="I12" s="87">
        <f>SUM(H12/80)*100</f>
        <v>78.75</v>
      </c>
    </row>
    <row r="13" spans="1:9" ht="28.5" customHeight="1">
      <c r="A13" s="101" t="s">
        <v>11</v>
      </c>
      <c r="B13" s="102"/>
      <c r="C13" s="102"/>
      <c r="D13" s="103"/>
      <c r="E13" s="7">
        <f>SUM(E8:E12)</f>
        <v>1978433</v>
      </c>
      <c r="F13" s="7">
        <f>SUM(F8:F12)</f>
        <v>1978433</v>
      </c>
      <c r="G13" s="8">
        <f>SUM(G8:G12)</f>
        <v>1978433</v>
      </c>
      <c r="H13" s="31" t="s">
        <v>364</v>
      </c>
      <c r="I13" s="31" t="s">
        <v>364</v>
      </c>
    </row>
    <row r="14" spans="5:7" ht="14.25">
      <c r="E14" s="33"/>
      <c r="F14" s="33"/>
      <c r="G14" s="34"/>
    </row>
    <row r="15" ht="12.75">
      <c r="F15" s="35"/>
    </row>
  </sheetData>
  <sheetProtection/>
  <mergeCells count="3">
    <mergeCell ref="A5:I5"/>
    <mergeCell ref="A7:I7"/>
    <mergeCell ref="A13:D13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zoomScaleSheetLayoutView="100" zoomScalePageLayoutView="0" workbookViewId="0" topLeftCell="A115">
      <selection activeCell="B128" sqref="B128"/>
    </sheetView>
  </sheetViews>
  <sheetFormatPr defaultColWidth="9.00390625" defaultRowHeight="12.75"/>
  <cols>
    <col min="1" max="1" width="6.25390625" style="0" customWidth="1"/>
    <col min="2" max="2" width="10.875" style="0" customWidth="1"/>
    <col min="3" max="3" width="17.125" style="0" customWidth="1"/>
    <col min="4" max="4" width="23.375" style="0" customWidth="1"/>
    <col min="5" max="5" width="15.875" style="0" customWidth="1"/>
    <col min="6" max="6" width="16.75390625" style="0" customWidth="1"/>
    <col min="7" max="7" width="20.75390625" style="36" customWidth="1"/>
    <col min="8" max="8" width="14.25390625" style="32" customWidth="1"/>
    <col min="9" max="9" width="14.75390625" style="32" customWidth="1"/>
    <col min="10" max="10" width="9.125" style="60" customWidth="1"/>
  </cols>
  <sheetData>
    <row r="1" spans="8:9" ht="12.75">
      <c r="H1" s="57" t="s">
        <v>331</v>
      </c>
      <c r="I1" s="57"/>
    </row>
    <row r="2" spans="8:9" ht="12.75">
      <c r="H2" s="57" t="s">
        <v>332</v>
      </c>
      <c r="I2" s="57"/>
    </row>
    <row r="3" spans="8:9" ht="12.75">
      <c r="H3" s="57" t="s">
        <v>333</v>
      </c>
      <c r="I3" s="57"/>
    </row>
    <row r="4" spans="8:9" ht="12.75">
      <c r="H4" s="59" t="s">
        <v>334</v>
      </c>
      <c r="I4" s="59"/>
    </row>
    <row r="5" spans="1:10" s="1" customFormat="1" ht="58.5" customHeight="1">
      <c r="A5" s="95" t="s">
        <v>330</v>
      </c>
      <c r="B5" s="96"/>
      <c r="C5" s="96"/>
      <c r="D5" s="96"/>
      <c r="E5" s="96"/>
      <c r="F5" s="96"/>
      <c r="G5" s="96"/>
      <c r="H5" s="96"/>
      <c r="I5" s="97"/>
      <c r="J5" s="61"/>
    </row>
    <row r="6" spans="1:9" ht="57" customHeight="1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4" t="s">
        <v>6</v>
      </c>
      <c r="H6" s="43" t="s">
        <v>335</v>
      </c>
      <c r="I6" s="43" t="s">
        <v>336</v>
      </c>
    </row>
    <row r="7" spans="1:10" ht="63.75">
      <c r="A7" s="3">
        <v>1</v>
      </c>
      <c r="B7" s="4" t="s">
        <v>121</v>
      </c>
      <c r="C7" s="4" t="s">
        <v>122</v>
      </c>
      <c r="D7" s="4" t="s">
        <v>123</v>
      </c>
      <c r="E7" s="5">
        <v>30000</v>
      </c>
      <c r="F7" s="10">
        <v>20000</v>
      </c>
      <c r="G7" s="10">
        <v>20000</v>
      </c>
      <c r="H7" s="3">
        <v>58</v>
      </c>
      <c r="I7" s="6">
        <f>(H7*100/60)%</f>
        <v>0.9666666666666667</v>
      </c>
      <c r="J7" s="60">
        <v>1</v>
      </c>
    </row>
    <row r="8" spans="1:10" ht="63.75">
      <c r="A8" s="3">
        <v>2</v>
      </c>
      <c r="B8" s="4" t="s">
        <v>124</v>
      </c>
      <c r="C8" s="4" t="s">
        <v>122</v>
      </c>
      <c r="D8" s="4" t="s">
        <v>125</v>
      </c>
      <c r="E8" s="5">
        <v>30000</v>
      </c>
      <c r="F8" s="10">
        <v>15000</v>
      </c>
      <c r="G8" s="10">
        <v>0</v>
      </c>
      <c r="H8" s="3">
        <v>58</v>
      </c>
      <c r="I8" s="6">
        <f>(H8*100/60)%</f>
        <v>0.9666666666666667</v>
      </c>
      <c r="J8" s="60">
        <v>2</v>
      </c>
    </row>
    <row r="9" spans="1:10" ht="63.75" customHeight="1">
      <c r="A9" s="3">
        <v>3</v>
      </c>
      <c r="B9" s="4" t="s">
        <v>207</v>
      </c>
      <c r="C9" s="4" t="s">
        <v>208</v>
      </c>
      <c r="D9" s="4" t="s">
        <v>209</v>
      </c>
      <c r="E9" s="5">
        <v>26000</v>
      </c>
      <c r="F9" s="5">
        <v>20000</v>
      </c>
      <c r="G9" s="5">
        <v>18000</v>
      </c>
      <c r="H9" s="3">
        <v>58</v>
      </c>
      <c r="I9" s="6">
        <v>0.9666666666666667</v>
      </c>
      <c r="J9" s="62">
        <v>3</v>
      </c>
    </row>
    <row r="10" spans="1:10" ht="89.25" customHeight="1">
      <c r="A10" s="3">
        <v>4</v>
      </c>
      <c r="B10" s="22" t="s">
        <v>67</v>
      </c>
      <c r="C10" s="22" t="s">
        <v>68</v>
      </c>
      <c r="D10" s="22" t="s">
        <v>69</v>
      </c>
      <c r="E10" s="5">
        <v>9000</v>
      </c>
      <c r="F10" s="10">
        <v>8000</v>
      </c>
      <c r="G10" s="10">
        <v>5000</v>
      </c>
      <c r="H10" s="3">
        <v>57</v>
      </c>
      <c r="I10" s="6">
        <v>0.95</v>
      </c>
      <c r="J10" s="60">
        <v>4</v>
      </c>
    </row>
    <row r="11" spans="1:10" ht="59.25" customHeight="1">
      <c r="A11" s="3">
        <v>5</v>
      </c>
      <c r="B11" s="4" t="s">
        <v>97</v>
      </c>
      <c r="C11" s="4" t="s">
        <v>98</v>
      </c>
      <c r="D11" s="4" t="s">
        <v>99</v>
      </c>
      <c r="E11" s="5">
        <v>25000</v>
      </c>
      <c r="F11" s="10">
        <v>15000</v>
      </c>
      <c r="G11" s="10">
        <v>12000</v>
      </c>
      <c r="H11" s="3">
        <v>57</v>
      </c>
      <c r="I11" s="6">
        <v>0.95</v>
      </c>
      <c r="J11" s="60">
        <v>5</v>
      </c>
    </row>
    <row r="12" spans="1:10" ht="76.5" customHeight="1">
      <c r="A12" s="3">
        <v>6</v>
      </c>
      <c r="B12" s="4" t="s">
        <v>126</v>
      </c>
      <c r="C12" s="4" t="s">
        <v>122</v>
      </c>
      <c r="D12" s="4" t="s">
        <v>127</v>
      </c>
      <c r="E12" s="5">
        <v>25000</v>
      </c>
      <c r="F12" s="10">
        <v>20000</v>
      </c>
      <c r="G12" s="10">
        <v>20000</v>
      </c>
      <c r="H12" s="3">
        <v>57</v>
      </c>
      <c r="I12" s="6">
        <f>(H12*100/60)%</f>
        <v>0.95</v>
      </c>
      <c r="J12" s="62">
        <v>6</v>
      </c>
    </row>
    <row r="13" spans="1:10" ht="54" customHeight="1">
      <c r="A13" s="3">
        <v>7</v>
      </c>
      <c r="B13" s="4" t="s">
        <v>236</v>
      </c>
      <c r="C13" s="4" t="s">
        <v>237</v>
      </c>
      <c r="D13" s="4" t="s">
        <v>238</v>
      </c>
      <c r="E13" s="5">
        <v>30000</v>
      </c>
      <c r="F13" s="10">
        <v>25000</v>
      </c>
      <c r="G13" s="10">
        <v>20000</v>
      </c>
      <c r="H13" s="3">
        <v>57</v>
      </c>
      <c r="I13" s="6">
        <v>0.95</v>
      </c>
      <c r="J13" s="60">
        <v>7</v>
      </c>
    </row>
    <row r="14" spans="1:10" ht="51">
      <c r="A14" s="3">
        <v>8</v>
      </c>
      <c r="B14" s="4" t="s">
        <v>64</v>
      </c>
      <c r="C14" s="4" t="s">
        <v>65</v>
      </c>
      <c r="D14" s="4" t="s">
        <v>66</v>
      </c>
      <c r="E14" s="5">
        <v>12265</v>
      </c>
      <c r="F14" s="10">
        <v>9000</v>
      </c>
      <c r="G14" s="10">
        <v>6000</v>
      </c>
      <c r="H14" s="3">
        <v>56</v>
      </c>
      <c r="I14" s="6">
        <v>0.925</v>
      </c>
      <c r="J14" s="60">
        <v>8</v>
      </c>
    </row>
    <row r="15" spans="1:10" ht="63.75">
      <c r="A15" s="3">
        <v>9</v>
      </c>
      <c r="B15" s="4" t="s">
        <v>106</v>
      </c>
      <c r="C15" s="4" t="s">
        <v>107</v>
      </c>
      <c r="D15" s="4" t="s">
        <v>108</v>
      </c>
      <c r="E15" s="5">
        <v>22700</v>
      </c>
      <c r="F15" s="10">
        <v>18000</v>
      </c>
      <c r="G15" s="10">
        <v>18000</v>
      </c>
      <c r="H15" s="3">
        <v>56</v>
      </c>
      <c r="I15" s="6">
        <f>(H15*100/60)%</f>
        <v>0.9333333333333332</v>
      </c>
      <c r="J15" s="62">
        <v>9</v>
      </c>
    </row>
    <row r="16" spans="1:10" ht="76.5">
      <c r="A16" s="3">
        <v>10</v>
      </c>
      <c r="B16" s="4" t="s">
        <v>147</v>
      </c>
      <c r="C16" s="4" t="s">
        <v>148</v>
      </c>
      <c r="D16" s="4" t="s">
        <v>149</v>
      </c>
      <c r="E16" s="5">
        <v>10061</v>
      </c>
      <c r="F16" s="10">
        <v>10000</v>
      </c>
      <c r="G16" s="10">
        <v>10000</v>
      </c>
      <c r="H16" s="3">
        <v>56</v>
      </c>
      <c r="I16" s="6">
        <f>(H16*100/60)%</f>
        <v>0.9333333333333332</v>
      </c>
      <c r="J16" s="60">
        <v>10</v>
      </c>
    </row>
    <row r="17" spans="1:10" ht="63.75">
      <c r="A17" s="3">
        <v>11</v>
      </c>
      <c r="B17" s="4" t="s">
        <v>239</v>
      </c>
      <c r="C17" s="4" t="s">
        <v>240</v>
      </c>
      <c r="D17" s="4" t="s">
        <v>241</v>
      </c>
      <c r="E17" s="5">
        <v>9800</v>
      </c>
      <c r="F17" s="10">
        <v>8000</v>
      </c>
      <c r="G17" s="10">
        <v>7000</v>
      </c>
      <c r="H17" s="3">
        <v>56</v>
      </c>
      <c r="I17" s="6">
        <v>0.925</v>
      </c>
      <c r="J17" s="60">
        <v>11</v>
      </c>
    </row>
    <row r="18" spans="1:10" ht="151.5" customHeight="1">
      <c r="A18" s="3">
        <v>12</v>
      </c>
      <c r="B18" s="4" t="s">
        <v>8</v>
      </c>
      <c r="C18" s="4" t="s">
        <v>9</v>
      </c>
      <c r="D18" s="4" t="s">
        <v>10</v>
      </c>
      <c r="E18" s="5">
        <v>2750000</v>
      </c>
      <c r="F18" s="5">
        <v>2750000</v>
      </c>
      <c r="G18" s="5">
        <v>2710000</v>
      </c>
      <c r="H18" s="3">
        <v>55</v>
      </c>
      <c r="I18" s="6">
        <f>(H18*100/60)%</f>
        <v>0.9166666666666667</v>
      </c>
      <c r="J18" s="62">
        <v>12</v>
      </c>
    </row>
    <row r="19" spans="1:10" ht="46.5" customHeight="1">
      <c r="A19" s="3">
        <v>13</v>
      </c>
      <c r="B19" s="22" t="s">
        <v>170</v>
      </c>
      <c r="C19" s="4" t="s">
        <v>171</v>
      </c>
      <c r="D19" s="22" t="s">
        <v>172</v>
      </c>
      <c r="E19" s="5">
        <v>8500</v>
      </c>
      <c r="F19" s="10">
        <v>7000</v>
      </c>
      <c r="G19" s="10">
        <v>7000</v>
      </c>
      <c r="H19" s="3">
        <v>55</v>
      </c>
      <c r="I19" s="6">
        <f>(H19*100/60)%</f>
        <v>0.9166666666666667</v>
      </c>
      <c r="J19" s="60">
        <v>13</v>
      </c>
    </row>
    <row r="20" spans="1:10" ht="49.5" customHeight="1">
      <c r="A20" s="3">
        <v>14</v>
      </c>
      <c r="B20" s="4" t="s">
        <v>188</v>
      </c>
      <c r="C20" s="4" t="s">
        <v>189</v>
      </c>
      <c r="D20" s="4" t="s">
        <v>190</v>
      </c>
      <c r="E20" s="5">
        <v>75270</v>
      </c>
      <c r="F20" s="10">
        <v>35000</v>
      </c>
      <c r="G20" s="10">
        <v>30000</v>
      </c>
      <c r="H20" s="3">
        <v>55</v>
      </c>
      <c r="I20" s="12">
        <f>(H20*100/60)%</f>
        <v>0.9166666666666667</v>
      </c>
      <c r="J20" s="60">
        <v>14</v>
      </c>
    </row>
    <row r="21" spans="1:10" ht="38.25">
      <c r="A21" s="3">
        <v>15</v>
      </c>
      <c r="B21" s="4" t="s">
        <v>191</v>
      </c>
      <c r="C21" s="4" t="s">
        <v>189</v>
      </c>
      <c r="D21" s="4" t="s">
        <v>192</v>
      </c>
      <c r="E21" s="5">
        <v>40940</v>
      </c>
      <c r="F21" s="10">
        <v>30000</v>
      </c>
      <c r="G21" s="10">
        <v>20000</v>
      </c>
      <c r="H21" s="11">
        <v>55</v>
      </c>
      <c r="I21" s="12">
        <f>(H21*100/60)%</f>
        <v>0.9166666666666667</v>
      </c>
      <c r="J21" s="62">
        <v>15</v>
      </c>
    </row>
    <row r="22" spans="1:10" ht="33" customHeight="1">
      <c r="A22" s="3">
        <v>16</v>
      </c>
      <c r="B22" s="4" t="s">
        <v>259</v>
      </c>
      <c r="C22" s="4" t="s">
        <v>260</v>
      </c>
      <c r="D22" s="4" t="s">
        <v>261</v>
      </c>
      <c r="E22" s="5">
        <v>48000</v>
      </c>
      <c r="F22" s="10">
        <v>20000</v>
      </c>
      <c r="G22" s="10">
        <v>20000</v>
      </c>
      <c r="H22" s="3">
        <v>55</v>
      </c>
      <c r="I22" s="6">
        <v>0.92</v>
      </c>
      <c r="J22" s="60">
        <v>16</v>
      </c>
    </row>
    <row r="23" spans="1:10" ht="63.75">
      <c r="A23" s="3">
        <v>17</v>
      </c>
      <c r="B23" s="4" t="s">
        <v>34</v>
      </c>
      <c r="C23" s="4" t="s">
        <v>35</v>
      </c>
      <c r="D23" s="4" t="s">
        <v>36</v>
      </c>
      <c r="E23" s="5">
        <v>16000</v>
      </c>
      <c r="F23" s="10">
        <v>12000</v>
      </c>
      <c r="G23" s="10">
        <v>9000</v>
      </c>
      <c r="H23" s="3">
        <v>54</v>
      </c>
      <c r="I23" s="6">
        <v>0.9</v>
      </c>
      <c r="J23" s="60">
        <v>17</v>
      </c>
    </row>
    <row r="24" spans="1:10" ht="56.25" customHeight="1">
      <c r="A24" s="3">
        <v>18</v>
      </c>
      <c r="B24" s="22" t="s">
        <v>177</v>
      </c>
      <c r="C24" s="22" t="s">
        <v>178</v>
      </c>
      <c r="D24" s="22" t="s">
        <v>179</v>
      </c>
      <c r="E24" s="23">
        <v>12550</v>
      </c>
      <c r="F24" s="10">
        <v>6000</v>
      </c>
      <c r="G24" s="10">
        <v>6000</v>
      </c>
      <c r="H24" s="11">
        <v>54</v>
      </c>
      <c r="I24" s="12">
        <f>(H24*100/60)%</f>
        <v>0.9</v>
      </c>
      <c r="J24" s="62">
        <v>18</v>
      </c>
    </row>
    <row r="25" spans="1:10" ht="36" customHeight="1">
      <c r="A25" s="3">
        <v>19</v>
      </c>
      <c r="B25" s="4" t="s">
        <v>304</v>
      </c>
      <c r="C25" s="4" t="s">
        <v>237</v>
      </c>
      <c r="D25" s="4" t="s">
        <v>305</v>
      </c>
      <c r="E25" s="5">
        <v>10000</v>
      </c>
      <c r="F25" s="10">
        <v>8000</v>
      </c>
      <c r="G25" s="10">
        <v>8000</v>
      </c>
      <c r="H25" s="3">
        <v>54</v>
      </c>
      <c r="I25" s="6">
        <v>0.9</v>
      </c>
      <c r="J25" s="60">
        <v>19</v>
      </c>
    </row>
    <row r="26" spans="1:10" ht="51">
      <c r="A26" s="3">
        <v>20</v>
      </c>
      <c r="B26" s="4" t="s">
        <v>83</v>
      </c>
      <c r="C26" s="4" t="s">
        <v>84</v>
      </c>
      <c r="D26" s="4" t="s">
        <v>85</v>
      </c>
      <c r="E26" s="5">
        <v>43070</v>
      </c>
      <c r="F26" s="10">
        <v>34000</v>
      </c>
      <c r="G26" s="10">
        <v>25000</v>
      </c>
      <c r="H26" s="3">
        <v>53</v>
      </c>
      <c r="I26" s="6">
        <f>(H26*100/60)%</f>
        <v>0.8833333333333333</v>
      </c>
      <c r="J26" s="60">
        <v>20</v>
      </c>
    </row>
    <row r="27" spans="1:10" ht="66.75" customHeight="1">
      <c r="A27" s="3">
        <v>21</v>
      </c>
      <c r="B27" s="4" t="s">
        <v>216</v>
      </c>
      <c r="C27" s="4" t="s">
        <v>217</v>
      </c>
      <c r="D27" s="4" t="s">
        <v>218</v>
      </c>
      <c r="E27" s="5">
        <v>28200</v>
      </c>
      <c r="F27" s="10">
        <v>15000</v>
      </c>
      <c r="G27" s="10">
        <v>14000</v>
      </c>
      <c r="H27" s="3">
        <v>53</v>
      </c>
      <c r="I27" s="12">
        <f>(H27*100/60)%</f>
        <v>0.8833333333333333</v>
      </c>
      <c r="J27" s="62">
        <v>21</v>
      </c>
    </row>
    <row r="28" spans="1:10" ht="136.5" customHeight="1">
      <c r="A28" s="3">
        <v>22</v>
      </c>
      <c r="B28" s="4" t="s">
        <v>250</v>
      </c>
      <c r="C28" s="22" t="s">
        <v>251</v>
      </c>
      <c r="D28" s="4" t="s">
        <v>252</v>
      </c>
      <c r="E28" s="5">
        <v>36050</v>
      </c>
      <c r="F28" s="10">
        <v>20000</v>
      </c>
      <c r="G28" s="10">
        <v>15000</v>
      </c>
      <c r="H28" s="3">
        <v>53</v>
      </c>
      <c r="I28" s="6">
        <v>0.875</v>
      </c>
      <c r="J28" s="60">
        <v>22</v>
      </c>
    </row>
    <row r="29" spans="1:10" ht="63.75">
      <c r="A29" s="3">
        <v>23</v>
      </c>
      <c r="B29" s="4" t="s">
        <v>267</v>
      </c>
      <c r="C29" s="4" t="s">
        <v>265</v>
      </c>
      <c r="D29" s="4" t="s">
        <v>268</v>
      </c>
      <c r="E29" s="5">
        <v>26400</v>
      </c>
      <c r="F29" s="10">
        <v>10000</v>
      </c>
      <c r="G29" s="10">
        <v>10000</v>
      </c>
      <c r="H29" s="3">
        <v>52</v>
      </c>
      <c r="I29" s="6">
        <v>0.8666666666666667</v>
      </c>
      <c r="J29" s="60">
        <v>23</v>
      </c>
    </row>
    <row r="30" spans="1:10" ht="38.25">
      <c r="A30" s="3">
        <v>24</v>
      </c>
      <c r="B30" s="4" t="s">
        <v>61</v>
      </c>
      <c r="C30" s="4" t="s">
        <v>62</v>
      </c>
      <c r="D30" s="4" t="s">
        <v>63</v>
      </c>
      <c r="E30" s="5">
        <v>28450</v>
      </c>
      <c r="F30" s="10">
        <v>12000</v>
      </c>
      <c r="G30" s="10">
        <v>10000</v>
      </c>
      <c r="H30" s="3">
        <v>51</v>
      </c>
      <c r="I30" s="6">
        <v>0.85</v>
      </c>
      <c r="J30" s="62">
        <v>24</v>
      </c>
    </row>
    <row r="31" spans="1:10" ht="66.75" customHeight="1">
      <c r="A31" s="3">
        <v>25</v>
      </c>
      <c r="B31" s="4" t="s">
        <v>161</v>
      </c>
      <c r="C31" s="4" t="s">
        <v>162</v>
      </c>
      <c r="D31" s="4" t="s">
        <v>163</v>
      </c>
      <c r="E31" s="5">
        <v>11614</v>
      </c>
      <c r="F31" s="10">
        <v>9000</v>
      </c>
      <c r="G31" s="10">
        <v>8000</v>
      </c>
      <c r="H31" s="3">
        <v>51</v>
      </c>
      <c r="I31" s="6">
        <f>(H31*100/60)%</f>
        <v>0.85</v>
      </c>
      <c r="J31" s="60">
        <v>25</v>
      </c>
    </row>
    <row r="32" spans="1:10" ht="65.25" customHeight="1">
      <c r="A32" s="3">
        <v>26</v>
      </c>
      <c r="B32" s="4" t="s">
        <v>253</v>
      </c>
      <c r="C32" s="4" t="s">
        <v>254</v>
      </c>
      <c r="D32" s="4" t="s">
        <v>255</v>
      </c>
      <c r="E32" s="5">
        <v>46270</v>
      </c>
      <c r="F32" s="10">
        <v>30000</v>
      </c>
      <c r="G32" s="10">
        <v>25000</v>
      </c>
      <c r="H32" s="3">
        <v>51</v>
      </c>
      <c r="I32" s="6">
        <v>0.8416666666666667</v>
      </c>
      <c r="J32" s="60">
        <v>26</v>
      </c>
    </row>
    <row r="33" spans="1:10" ht="63.75">
      <c r="A33" s="3">
        <v>27</v>
      </c>
      <c r="B33" s="4" t="s">
        <v>13</v>
      </c>
      <c r="C33" s="4" t="s">
        <v>14</v>
      </c>
      <c r="D33" s="4" t="s">
        <v>15</v>
      </c>
      <c r="E33" s="5">
        <v>450000</v>
      </c>
      <c r="F33" s="5">
        <v>450000</v>
      </c>
      <c r="G33" s="5">
        <v>420000</v>
      </c>
      <c r="H33" s="3">
        <v>50</v>
      </c>
      <c r="I33" s="6">
        <f>(H33*100/60)%</f>
        <v>0.8333333333333333</v>
      </c>
      <c r="J33" s="62">
        <v>27</v>
      </c>
    </row>
    <row r="34" spans="1:10" ht="63.75">
      <c r="A34" s="3">
        <v>28</v>
      </c>
      <c r="B34" s="22" t="s">
        <v>52</v>
      </c>
      <c r="C34" s="22" t="s">
        <v>53</v>
      </c>
      <c r="D34" s="22" t="s">
        <v>54</v>
      </c>
      <c r="E34" s="23">
        <v>50000</v>
      </c>
      <c r="F34" s="10">
        <v>40000</v>
      </c>
      <c r="G34" s="10">
        <v>30000</v>
      </c>
      <c r="H34" s="3">
        <v>50</v>
      </c>
      <c r="I34" s="6">
        <f>(H34*100/60)%</f>
        <v>0.8333333333333333</v>
      </c>
      <c r="J34" s="60">
        <v>28</v>
      </c>
    </row>
    <row r="35" spans="1:10" ht="96" customHeight="1">
      <c r="A35" s="3">
        <v>29</v>
      </c>
      <c r="B35" s="4" t="s">
        <v>70</v>
      </c>
      <c r="C35" s="22" t="s">
        <v>68</v>
      </c>
      <c r="D35" s="22" t="s">
        <v>71</v>
      </c>
      <c r="E35" s="5">
        <v>4950</v>
      </c>
      <c r="F35" s="10">
        <v>3000</v>
      </c>
      <c r="G35" s="10">
        <v>3000</v>
      </c>
      <c r="H35" s="3">
        <v>50</v>
      </c>
      <c r="I35" s="6">
        <f>(H35*100/60)%</f>
        <v>0.8333333333333333</v>
      </c>
      <c r="J35" s="60">
        <v>29</v>
      </c>
    </row>
    <row r="36" spans="1:10" ht="57" customHeight="1">
      <c r="A36" s="3">
        <v>30</v>
      </c>
      <c r="B36" s="4" t="s">
        <v>89</v>
      </c>
      <c r="C36" s="4" t="s">
        <v>90</v>
      </c>
      <c r="D36" s="4" t="s">
        <v>91</v>
      </c>
      <c r="E36" s="5">
        <v>43700</v>
      </c>
      <c r="F36" s="10">
        <v>25000</v>
      </c>
      <c r="G36" s="10">
        <v>20000</v>
      </c>
      <c r="H36" s="3">
        <v>50</v>
      </c>
      <c r="I36" s="6">
        <f>(H36*100/60)%</f>
        <v>0.8333333333333333</v>
      </c>
      <c r="J36" s="62">
        <v>30</v>
      </c>
    </row>
    <row r="37" spans="1:10" ht="45.75" customHeight="1">
      <c r="A37" s="3">
        <v>31</v>
      </c>
      <c r="B37" s="4" t="s">
        <v>164</v>
      </c>
      <c r="C37" s="4" t="s">
        <v>165</v>
      </c>
      <c r="D37" s="4" t="s">
        <v>166</v>
      </c>
      <c r="E37" s="5">
        <v>40000</v>
      </c>
      <c r="F37" s="10">
        <v>30000</v>
      </c>
      <c r="G37" s="10">
        <v>20000</v>
      </c>
      <c r="H37" s="3">
        <v>50</v>
      </c>
      <c r="I37" s="6">
        <f>(H37*100/60)%</f>
        <v>0.8333333333333333</v>
      </c>
      <c r="J37" s="60">
        <v>31</v>
      </c>
    </row>
    <row r="38" spans="1:10" ht="60" customHeight="1">
      <c r="A38" s="3">
        <v>32</v>
      </c>
      <c r="B38" s="22" t="s">
        <v>295</v>
      </c>
      <c r="C38" s="22" t="s">
        <v>296</v>
      </c>
      <c r="D38" s="22" t="s">
        <v>297</v>
      </c>
      <c r="E38" s="10">
        <v>83550</v>
      </c>
      <c r="F38" s="10">
        <v>80000</v>
      </c>
      <c r="G38" s="10">
        <v>60000</v>
      </c>
      <c r="H38" s="3">
        <v>50</v>
      </c>
      <c r="I38" s="6">
        <v>0.8333333333333333</v>
      </c>
      <c r="J38" s="60">
        <v>32</v>
      </c>
    </row>
    <row r="39" spans="1:10" ht="51">
      <c r="A39" s="3">
        <v>33</v>
      </c>
      <c r="B39" s="4" t="s">
        <v>40</v>
      </c>
      <c r="C39" s="4" t="s">
        <v>41</v>
      </c>
      <c r="D39" s="4" t="s">
        <v>42</v>
      </c>
      <c r="E39" s="5">
        <v>11300</v>
      </c>
      <c r="F39" s="10">
        <v>11000</v>
      </c>
      <c r="G39" s="10">
        <v>10000</v>
      </c>
      <c r="H39" s="3">
        <v>49</v>
      </c>
      <c r="I39" s="6">
        <v>0.8083333333333332</v>
      </c>
      <c r="J39" s="62">
        <v>33</v>
      </c>
    </row>
    <row r="40" spans="1:10" ht="58.5" customHeight="1">
      <c r="A40" s="3">
        <v>34</v>
      </c>
      <c r="B40" s="4" t="s">
        <v>78</v>
      </c>
      <c r="C40" s="4" t="s">
        <v>79</v>
      </c>
      <c r="D40" s="4" t="s">
        <v>80</v>
      </c>
      <c r="E40" s="5">
        <v>18780</v>
      </c>
      <c r="F40" s="10">
        <v>10000</v>
      </c>
      <c r="G40" s="10">
        <v>9000</v>
      </c>
      <c r="H40" s="3">
        <v>49</v>
      </c>
      <c r="I40" s="6">
        <v>0.82</v>
      </c>
      <c r="J40" s="60">
        <v>34</v>
      </c>
    </row>
    <row r="41" spans="1:10" ht="48" customHeight="1">
      <c r="A41" s="3">
        <v>35</v>
      </c>
      <c r="B41" s="4" t="s">
        <v>81</v>
      </c>
      <c r="C41" s="4" t="s">
        <v>79</v>
      </c>
      <c r="D41" s="4" t="s">
        <v>82</v>
      </c>
      <c r="E41" s="5">
        <v>16780</v>
      </c>
      <c r="F41" s="10">
        <v>9000</v>
      </c>
      <c r="G41" s="10">
        <v>9000</v>
      </c>
      <c r="H41" s="3">
        <v>49</v>
      </c>
      <c r="I41" s="6">
        <v>0.82</v>
      </c>
      <c r="J41" s="60">
        <v>35</v>
      </c>
    </row>
    <row r="42" spans="1:10" s="24" customFormat="1" ht="51">
      <c r="A42" s="3">
        <v>36</v>
      </c>
      <c r="B42" s="4" t="s">
        <v>92</v>
      </c>
      <c r="C42" s="4" t="s">
        <v>90</v>
      </c>
      <c r="D42" s="4" t="s">
        <v>93</v>
      </c>
      <c r="E42" s="5">
        <v>8560</v>
      </c>
      <c r="F42" s="10">
        <v>5000</v>
      </c>
      <c r="G42" s="10">
        <v>0</v>
      </c>
      <c r="H42" s="3">
        <v>49</v>
      </c>
      <c r="I42" s="6">
        <f>(H42*100/60)%</f>
        <v>0.8166666666666668</v>
      </c>
      <c r="J42" s="62">
        <v>36</v>
      </c>
    </row>
    <row r="43" spans="1:10" s="24" customFormat="1" ht="48.75" customHeight="1">
      <c r="A43" s="3">
        <v>37</v>
      </c>
      <c r="B43" s="4" t="s">
        <v>256</v>
      </c>
      <c r="C43" s="4" t="s">
        <v>257</v>
      </c>
      <c r="D43" s="4" t="s">
        <v>258</v>
      </c>
      <c r="E43" s="5">
        <v>5950</v>
      </c>
      <c r="F43" s="10">
        <v>5950</v>
      </c>
      <c r="G43" s="10">
        <v>5950</v>
      </c>
      <c r="H43" s="3">
        <v>49</v>
      </c>
      <c r="I43" s="6">
        <v>0.8166666666666668</v>
      </c>
      <c r="J43" s="60">
        <v>37</v>
      </c>
    </row>
    <row r="44" spans="1:10" ht="45" customHeight="1">
      <c r="A44" s="3">
        <v>38</v>
      </c>
      <c r="B44" s="4" t="s">
        <v>309</v>
      </c>
      <c r="C44" s="4" t="s">
        <v>14</v>
      </c>
      <c r="D44" s="4" t="s">
        <v>310</v>
      </c>
      <c r="E44" s="5">
        <v>150000</v>
      </c>
      <c r="F44" s="5">
        <v>150000</v>
      </c>
      <c r="G44" s="5">
        <v>150000</v>
      </c>
      <c r="H44" s="3">
        <v>49</v>
      </c>
      <c r="I44" s="6">
        <v>0.8166666666666668</v>
      </c>
      <c r="J44" s="60">
        <v>38</v>
      </c>
    </row>
    <row r="45" spans="1:10" ht="63.75" customHeight="1">
      <c r="A45" s="3">
        <v>39</v>
      </c>
      <c r="B45" s="4" t="s">
        <v>323</v>
      </c>
      <c r="C45" s="4" t="s">
        <v>324</v>
      </c>
      <c r="D45" s="4" t="s">
        <v>325</v>
      </c>
      <c r="E45" s="5">
        <v>26300</v>
      </c>
      <c r="F45" s="10">
        <v>15000</v>
      </c>
      <c r="G45" s="10">
        <v>13000</v>
      </c>
      <c r="H45" s="3">
        <v>49</v>
      </c>
      <c r="I45" s="6">
        <v>0.8166666666666668</v>
      </c>
      <c r="J45" s="62">
        <v>39</v>
      </c>
    </row>
    <row r="46" spans="1:10" ht="102">
      <c r="A46" s="3">
        <v>40</v>
      </c>
      <c r="B46" s="4" t="s">
        <v>26</v>
      </c>
      <c r="C46" s="4" t="s">
        <v>27</v>
      </c>
      <c r="D46" s="4" t="s">
        <v>28</v>
      </c>
      <c r="E46" s="5">
        <v>770000</v>
      </c>
      <c r="F46" s="5">
        <v>770000</v>
      </c>
      <c r="G46" s="5">
        <v>760000</v>
      </c>
      <c r="H46" s="3">
        <v>48</v>
      </c>
      <c r="I46" s="6">
        <f>(H46*100/60)%</f>
        <v>0.8</v>
      </c>
      <c r="J46" s="60">
        <v>40</v>
      </c>
    </row>
    <row r="47" spans="1:10" ht="127.5">
      <c r="A47" s="3">
        <v>41</v>
      </c>
      <c r="B47" s="4" t="s">
        <v>55</v>
      </c>
      <c r="C47" s="4" t="s">
        <v>56</v>
      </c>
      <c r="D47" s="4" t="s">
        <v>57</v>
      </c>
      <c r="E47" s="5">
        <v>12200</v>
      </c>
      <c r="F47" s="10">
        <v>8000</v>
      </c>
      <c r="G47" s="10">
        <v>6000</v>
      </c>
      <c r="H47" s="3">
        <v>48</v>
      </c>
      <c r="I47" s="6">
        <v>0.8</v>
      </c>
      <c r="J47" s="60">
        <v>41</v>
      </c>
    </row>
    <row r="48" spans="1:10" ht="66" customHeight="1">
      <c r="A48" s="3">
        <v>42</v>
      </c>
      <c r="B48" s="22" t="s">
        <v>58</v>
      </c>
      <c r="C48" s="22" t="s">
        <v>59</v>
      </c>
      <c r="D48" s="22" t="s">
        <v>60</v>
      </c>
      <c r="E48" s="5">
        <v>13900</v>
      </c>
      <c r="F48" s="10">
        <v>10000</v>
      </c>
      <c r="G48" s="10">
        <v>10000</v>
      </c>
      <c r="H48" s="3">
        <v>48</v>
      </c>
      <c r="I48" s="6">
        <v>0.8</v>
      </c>
      <c r="J48" s="62">
        <v>42</v>
      </c>
    </row>
    <row r="49" spans="1:10" ht="102">
      <c r="A49" s="3">
        <v>43</v>
      </c>
      <c r="B49" s="4" t="s">
        <v>86</v>
      </c>
      <c r="C49" s="4" t="s">
        <v>87</v>
      </c>
      <c r="D49" s="4" t="s">
        <v>88</v>
      </c>
      <c r="E49" s="5">
        <v>94000</v>
      </c>
      <c r="F49" s="10">
        <v>25000</v>
      </c>
      <c r="G49" s="10">
        <v>20000</v>
      </c>
      <c r="H49" s="3">
        <v>48</v>
      </c>
      <c r="I49" s="6">
        <f>(H49*100/60)%</f>
        <v>0.8</v>
      </c>
      <c r="J49" s="60">
        <v>43</v>
      </c>
    </row>
    <row r="50" spans="1:10" ht="51">
      <c r="A50" s="3">
        <v>44</v>
      </c>
      <c r="B50" s="4" t="s">
        <v>109</v>
      </c>
      <c r="C50" s="4" t="s">
        <v>110</v>
      </c>
      <c r="D50" s="4" t="s">
        <v>111</v>
      </c>
      <c r="E50" s="5">
        <v>30540</v>
      </c>
      <c r="F50" s="10">
        <v>15000</v>
      </c>
      <c r="G50" s="10">
        <v>10000</v>
      </c>
      <c r="H50" s="3">
        <v>48</v>
      </c>
      <c r="I50" s="6">
        <f>(H50*100/60)%</f>
        <v>0.8</v>
      </c>
      <c r="J50" s="60">
        <v>44</v>
      </c>
    </row>
    <row r="51" spans="1:10" ht="38.25">
      <c r="A51" s="3">
        <v>45</v>
      </c>
      <c r="B51" s="4" t="s">
        <v>278</v>
      </c>
      <c r="C51" s="4" t="s">
        <v>279</v>
      </c>
      <c r="D51" s="4" t="s">
        <v>280</v>
      </c>
      <c r="E51" s="5">
        <v>40000</v>
      </c>
      <c r="F51" s="10">
        <v>20000</v>
      </c>
      <c r="G51" s="10">
        <v>20000</v>
      </c>
      <c r="H51" s="11">
        <v>48</v>
      </c>
      <c r="I51" s="12">
        <f>(H51*100/60)%</f>
        <v>0.8</v>
      </c>
      <c r="J51" s="62">
        <v>45</v>
      </c>
    </row>
    <row r="52" spans="1:10" ht="63.75">
      <c r="A52" s="3">
        <v>46</v>
      </c>
      <c r="B52" s="4" t="s">
        <v>281</v>
      </c>
      <c r="C52" s="4" t="s">
        <v>282</v>
      </c>
      <c r="D52" s="4" t="s">
        <v>283</v>
      </c>
      <c r="E52" s="5">
        <v>17000</v>
      </c>
      <c r="F52" s="10">
        <v>10000</v>
      </c>
      <c r="G52" s="10">
        <v>10000</v>
      </c>
      <c r="H52" s="3">
        <v>48</v>
      </c>
      <c r="I52" s="6">
        <v>0.8</v>
      </c>
      <c r="J52" s="60">
        <v>46</v>
      </c>
    </row>
    <row r="53" spans="1:10" ht="51.75" customHeight="1">
      <c r="A53" s="3">
        <v>47</v>
      </c>
      <c r="B53" s="4" t="s">
        <v>287</v>
      </c>
      <c r="C53" s="4" t="s">
        <v>288</v>
      </c>
      <c r="D53" s="4" t="s">
        <v>289</v>
      </c>
      <c r="E53" s="5">
        <v>100000</v>
      </c>
      <c r="F53" s="10">
        <v>70000</v>
      </c>
      <c r="G53" s="10">
        <v>50000</v>
      </c>
      <c r="H53" s="11">
        <v>48</v>
      </c>
      <c r="I53" s="12">
        <f>(H53*100/60)%</f>
        <v>0.8</v>
      </c>
      <c r="J53" s="60">
        <v>47</v>
      </c>
    </row>
    <row r="54" spans="1:10" ht="112.5" customHeight="1">
      <c r="A54" s="3">
        <v>48</v>
      </c>
      <c r="B54" s="4" t="s">
        <v>290</v>
      </c>
      <c r="C54" s="4" t="s">
        <v>288</v>
      </c>
      <c r="D54" s="4" t="s">
        <v>291</v>
      </c>
      <c r="E54" s="5">
        <v>50000</v>
      </c>
      <c r="F54" s="10">
        <v>24000</v>
      </c>
      <c r="G54" s="10">
        <v>20000</v>
      </c>
      <c r="H54" s="11">
        <v>48</v>
      </c>
      <c r="I54" s="12">
        <f>(H54*100/60)%</f>
        <v>0.8</v>
      </c>
      <c r="J54" s="62">
        <v>48</v>
      </c>
    </row>
    <row r="55" spans="1:10" ht="62.25" customHeight="1">
      <c r="A55" s="3">
        <v>49</v>
      </c>
      <c r="B55" s="4" t="s">
        <v>139</v>
      </c>
      <c r="C55" s="4" t="s">
        <v>140</v>
      </c>
      <c r="D55" s="4" t="s">
        <v>141</v>
      </c>
      <c r="E55" s="5">
        <v>150000</v>
      </c>
      <c r="F55" s="10">
        <v>80000</v>
      </c>
      <c r="G55" s="10">
        <v>70000</v>
      </c>
      <c r="H55" s="3">
        <v>47</v>
      </c>
      <c r="I55" s="6">
        <f>(H55*100/60)%</f>
        <v>0.7833333333333333</v>
      </c>
      <c r="J55" s="60">
        <v>49</v>
      </c>
    </row>
    <row r="56" spans="1:10" ht="63.75" customHeight="1">
      <c r="A56" s="3">
        <v>50</v>
      </c>
      <c r="B56" s="4" t="s">
        <v>142</v>
      </c>
      <c r="C56" s="4" t="s">
        <v>143</v>
      </c>
      <c r="D56" s="4" t="s">
        <v>144</v>
      </c>
      <c r="E56" s="5">
        <v>8500</v>
      </c>
      <c r="F56" s="10">
        <v>4000</v>
      </c>
      <c r="G56" s="10">
        <v>4000</v>
      </c>
      <c r="H56" s="3">
        <v>47</v>
      </c>
      <c r="I56" s="6">
        <f>(H56*100/60)%</f>
        <v>0.7833333333333333</v>
      </c>
      <c r="J56" s="60">
        <v>50</v>
      </c>
    </row>
    <row r="57" spans="1:10" ht="60.75" customHeight="1">
      <c r="A57" s="3">
        <v>51</v>
      </c>
      <c r="B57" s="4" t="s">
        <v>213</v>
      </c>
      <c r="C57" s="4" t="s">
        <v>214</v>
      </c>
      <c r="D57" s="4" t="s">
        <v>215</v>
      </c>
      <c r="E57" s="5">
        <v>53000</v>
      </c>
      <c r="F57" s="5">
        <v>40000</v>
      </c>
      <c r="G57" s="5">
        <v>30000</v>
      </c>
      <c r="H57" s="3">
        <v>47</v>
      </c>
      <c r="I57" s="12">
        <f>(H57*100/60)%</f>
        <v>0.7833333333333333</v>
      </c>
      <c r="J57" s="62">
        <v>51</v>
      </c>
    </row>
    <row r="58" spans="1:10" ht="83.25" customHeight="1">
      <c r="A58" s="3">
        <v>52</v>
      </c>
      <c r="B58" s="4" t="s">
        <v>242</v>
      </c>
      <c r="C58" s="4" t="s">
        <v>243</v>
      </c>
      <c r="D58" s="4" t="s">
        <v>244</v>
      </c>
      <c r="E58" s="5">
        <v>24725</v>
      </c>
      <c r="F58" s="10">
        <v>10000</v>
      </c>
      <c r="G58" s="10">
        <v>10000</v>
      </c>
      <c r="H58" s="3">
        <v>47</v>
      </c>
      <c r="I58" s="6">
        <v>0.775</v>
      </c>
      <c r="J58" s="60">
        <v>52</v>
      </c>
    </row>
    <row r="59" spans="1:10" ht="59.25" customHeight="1">
      <c r="A59" s="3">
        <v>53</v>
      </c>
      <c r="B59" s="4" t="s">
        <v>326</v>
      </c>
      <c r="C59" s="4" t="s">
        <v>327</v>
      </c>
      <c r="D59" s="4" t="s">
        <v>328</v>
      </c>
      <c r="E59" s="10">
        <v>9810</v>
      </c>
      <c r="F59" s="10">
        <v>8000</v>
      </c>
      <c r="G59" s="10">
        <v>6000</v>
      </c>
      <c r="H59" s="11">
        <v>47</v>
      </c>
      <c r="I59" s="12">
        <v>0.7833333333333333</v>
      </c>
      <c r="J59" s="60">
        <v>53</v>
      </c>
    </row>
    <row r="60" spans="1:10" ht="57" customHeight="1">
      <c r="A60" s="3">
        <v>54</v>
      </c>
      <c r="B60" s="4" t="s">
        <v>37</v>
      </c>
      <c r="C60" s="4" t="s">
        <v>38</v>
      </c>
      <c r="D60" s="4" t="s">
        <v>39</v>
      </c>
      <c r="E60" s="5">
        <v>35000</v>
      </c>
      <c r="F60" s="10">
        <v>18000</v>
      </c>
      <c r="G60" s="10">
        <v>17000</v>
      </c>
      <c r="H60" s="3">
        <v>46</v>
      </c>
      <c r="I60" s="6">
        <v>0.7666666666666667</v>
      </c>
      <c r="J60" s="62">
        <v>54</v>
      </c>
    </row>
    <row r="61" spans="1:10" ht="69.75" customHeight="1">
      <c r="A61" s="3">
        <v>55</v>
      </c>
      <c r="B61" s="4" t="s">
        <v>100</v>
      </c>
      <c r="C61" s="4" t="s">
        <v>101</v>
      </c>
      <c r="D61" s="4" t="s">
        <v>102</v>
      </c>
      <c r="E61" s="5">
        <v>12100</v>
      </c>
      <c r="F61" s="10">
        <v>8000</v>
      </c>
      <c r="G61" s="10">
        <v>8000</v>
      </c>
      <c r="H61" s="3">
        <v>46</v>
      </c>
      <c r="I61" s="6">
        <f aca="true" t="shared" si="0" ref="I61:I69">(H61*100/60)%</f>
        <v>0.7666666666666667</v>
      </c>
      <c r="J61" s="60">
        <v>55</v>
      </c>
    </row>
    <row r="62" spans="1:10" ht="51">
      <c r="A62" s="3">
        <v>56</v>
      </c>
      <c r="B62" s="4" t="s">
        <v>128</v>
      </c>
      <c r="C62" s="4" t="s">
        <v>129</v>
      </c>
      <c r="D62" s="4" t="s">
        <v>130</v>
      </c>
      <c r="E62" s="5">
        <v>36470</v>
      </c>
      <c r="F62" s="10">
        <v>15000</v>
      </c>
      <c r="G62" s="10">
        <v>10000</v>
      </c>
      <c r="H62" s="3">
        <v>46</v>
      </c>
      <c r="I62" s="6">
        <f t="shared" si="0"/>
        <v>0.7666666666666667</v>
      </c>
      <c r="J62" s="60">
        <v>56</v>
      </c>
    </row>
    <row r="63" spans="1:10" ht="51" customHeight="1">
      <c r="A63" s="3">
        <v>57</v>
      </c>
      <c r="B63" s="4" t="s">
        <v>155</v>
      </c>
      <c r="C63" s="4" t="s">
        <v>156</v>
      </c>
      <c r="D63" s="4" t="s">
        <v>157</v>
      </c>
      <c r="E63" s="5">
        <v>9000</v>
      </c>
      <c r="F63" s="10">
        <v>5000</v>
      </c>
      <c r="G63" s="10">
        <v>5000</v>
      </c>
      <c r="H63" s="3">
        <v>46</v>
      </c>
      <c r="I63" s="6">
        <f t="shared" si="0"/>
        <v>0.7666666666666667</v>
      </c>
      <c r="J63" s="62">
        <v>57</v>
      </c>
    </row>
    <row r="64" spans="1:10" ht="63.75">
      <c r="A64" s="3">
        <v>58</v>
      </c>
      <c r="B64" s="25" t="s">
        <v>167</v>
      </c>
      <c r="C64" s="25" t="s">
        <v>168</v>
      </c>
      <c r="D64" s="25" t="s">
        <v>169</v>
      </c>
      <c r="E64" s="26">
        <v>20000</v>
      </c>
      <c r="F64" s="5">
        <v>10000</v>
      </c>
      <c r="G64" s="5">
        <v>10000</v>
      </c>
      <c r="H64" s="3">
        <v>46</v>
      </c>
      <c r="I64" s="6">
        <f t="shared" si="0"/>
        <v>0.7666666666666667</v>
      </c>
      <c r="J64" s="60">
        <v>58</v>
      </c>
    </row>
    <row r="65" spans="1:10" ht="70.5" customHeight="1">
      <c r="A65" s="3">
        <v>59</v>
      </c>
      <c r="B65" s="22" t="s">
        <v>175</v>
      </c>
      <c r="C65" s="22" t="s">
        <v>148</v>
      </c>
      <c r="D65" s="22" t="s">
        <v>176</v>
      </c>
      <c r="E65" s="10">
        <v>15000</v>
      </c>
      <c r="F65" s="5">
        <v>8000</v>
      </c>
      <c r="G65" s="5">
        <v>8000</v>
      </c>
      <c r="H65" s="27">
        <v>46</v>
      </c>
      <c r="I65" s="12">
        <f t="shared" si="0"/>
        <v>0.7666666666666667</v>
      </c>
      <c r="J65" s="60">
        <v>59</v>
      </c>
    </row>
    <row r="66" spans="1:10" ht="51">
      <c r="A66" s="3">
        <v>60</v>
      </c>
      <c r="B66" s="4" t="s">
        <v>186</v>
      </c>
      <c r="C66" s="4" t="s">
        <v>20</v>
      </c>
      <c r="D66" s="4" t="s">
        <v>187</v>
      </c>
      <c r="E66" s="5">
        <v>13240</v>
      </c>
      <c r="F66" s="10">
        <v>6000</v>
      </c>
      <c r="G66" s="10">
        <v>5000</v>
      </c>
      <c r="H66" s="11">
        <v>46</v>
      </c>
      <c r="I66" s="12">
        <f t="shared" si="0"/>
        <v>0.7666666666666667</v>
      </c>
      <c r="J66" s="62">
        <v>60</v>
      </c>
    </row>
    <row r="67" spans="1:10" ht="60.75" customHeight="1">
      <c r="A67" s="3">
        <v>61</v>
      </c>
      <c r="B67" s="4" t="s">
        <v>193</v>
      </c>
      <c r="C67" s="4" t="s">
        <v>27</v>
      </c>
      <c r="D67" s="4" t="s">
        <v>194</v>
      </c>
      <c r="E67" s="5">
        <v>44550</v>
      </c>
      <c r="F67" s="10">
        <v>37000</v>
      </c>
      <c r="G67" s="10">
        <v>30000</v>
      </c>
      <c r="H67" s="49">
        <v>46</v>
      </c>
      <c r="I67" s="12">
        <f t="shared" si="0"/>
        <v>0.7666666666666667</v>
      </c>
      <c r="J67" s="60">
        <v>61</v>
      </c>
    </row>
    <row r="68" spans="1:10" ht="60.75" customHeight="1">
      <c r="A68" s="3">
        <v>62</v>
      </c>
      <c r="B68" s="4" t="s">
        <v>198</v>
      </c>
      <c r="C68" s="4" t="s">
        <v>199</v>
      </c>
      <c r="D68" s="4" t="s">
        <v>200</v>
      </c>
      <c r="E68" s="5">
        <v>38000</v>
      </c>
      <c r="F68" s="10">
        <v>25000</v>
      </c>
      <c r="G68" s="10">
        <v>19000</v>
      </c>
      <c r="H68" s="3">
        <v>46</v>
      </c>
      <c r="I68" s="6">
        <f t="shared" si="0"/>
        <v>0.7666666666666667</v>
      </c>
      <c r="J68" s="60">
        <v>62</v>
      </c>
    </row>
    <row r="69" spans="1:10" ht="51">
      <c r="A69" s="3">
        <v>63</v>
      </c>
      <c r="B69" s="4" t="s">
        <v>292</v>
      </c>
      <c r="C69" s="4" t="s">
        <v>293</v>
      </c>
      <c r="D69" s="4" t="s">
        <v>294</v>
      </c>
      <c r="E69" s="5">
        <v>13500</v>
      </c>
      <c r="F69" s="10">
        <v>8000</v>
      </c>
      <c r="G69" s="10">
        <v>7000</v>
      </c>
      <c r="H69" s="49">
        <v>46</v>
      </c>
      <c r="I69" s="6">
        <f t="shared" si="0"/>
        <v>0.7666666666666667</v>
      </c>
      <c r="J69" s="62">
        <v>63</v>
      </c>
    </row>
    <row r="70" spans="1:10" ht="48" customHeight="1">
      <c r="A70" s="3">
        <v>64</v>
      </c>
      <c r="B70" s="4" t="s">
        <v>311</v>
      </c>
      <c r="C70" s="4" t="s">
        <v>257</v>
      </c>
      <c r="D70" s="4" t="s">
        <v>312</v>
      </c>
      <c r="E70" s="5">
        <v>35000</v>
      </c>
      <c r="F70" s="5">
        <v>30000</v>
      </c>
      <c r="G70" s="5">
        <v>30000</v>
      </c>
      <c r="H70" s="3">
        <v>46</v>
      </c>
      <c r="I70" s="6">
        <v>0.7666666666666667</v>
      </c>
      <c r="J70" s="60">
        <v>64</v>
      </c>
    </row>
    <row r="71" spans="1:10" ht="38.25">
      <c r="A71" s="3">
        <v>65</v>
      </c>
      <c r="B71" s="4" t="s">
        <v>94</v>
      </c>
      <c r="C71" s="4" t="s">
        <v>90</v>
      </c>
      <c r="D71" s="4" t="s">
        <v>95</v>
      </c>
      <c r="E71" s="4" t="s">
        <v>96</v>
      </c>
      <c r="F71" s="5">
        <v>97750</v>
      </c>
      <c r="G71" s="5">
        <v>97750</v>
      </c>
      <c r="H71" s="49">
        <v>45</v>
      </c>
      <c r="I71" s="6">
        <f aca="true" t="shared" si="1" ref="I71:I76">(H71*100/60)%</f>
        <v>0.75</v>
      </c>
      <c r="J71" s="60">
        <v>65</v>
      </c>
    </row>
    <row r="72" spans="1:10" ht="76.5">
      <c r="A72" s="3">
        <v>66</v>
      </c>
      <c r="B72" s="4" t="s">
        <v>136</v>
      </c>
      <c r="C72" s="4" t="s">
        <v>137</v>
      </c>
      <c r="D72" s="4" t="s">
        <v>138</v>
      </c>
      <c r="E72" s="5">
        <v>50000</v>
      </c>
      <c r="F72" s="10">
        <v>35000</v>
      </c>
      <c r="G72" s="10">
        <v>30000</v>
      </c>
      <c r="H72" s="3">
        <v>45</v>
      </c>
      <c r="I72" s="6">
        <f t="shared" si="1"/>
        <v>0.75</v>
      </c>
      <c r="J72" s="62">
        <v>66</v>
      </c>
    </row>
    <row r="73" spans="1:10" ht="51">
      <c r="A73" s="3">
        <v>67</v>
      </c>
      <c r="B73" s="4" t="s">
        <v>150</v>
      </c>
      <c r="C73" s="4" t="s">
        <v>151</v>
      </c>
      <c r="D73" s="4" t="s">
        <v>152</v>
      </c>
      <c r="E73" s="5">
        <v>47050</v>
      </c>
      <c r="F73" s="5">
        <v>40000</v>
      </c>
      <c r="G73" s="5">
        <v>20000</v>
      </c>
      <c r="H73" s="3">
        <v>45</v>
      </c>
      <c r="I73" s="6">
        <f t="shared" si="1"/>
        <v>0.75</v>
      </c>
      <c r="J73" s="60">
        <v>67</v>
      </c>
    </row>
    <row r="74" spans="1:10" ht="51">
      <c r="A74" s="3">
        <v>68</v>
      </c>
      <c r="B74" s="4" t="s">
        <v>158</v>
      </c>
      <c r="C74" s="4" t="s">
        <v>159</v>
      </c>
      <c r="D74" s="4" t="s">
        <v>160</v>
      </c>
      <c r="E74" s="5">
        <v>29077</v>
      </c>
      <c r="F74" s="5">
        <v>15000</v>
      </c>
      <c r="G74" s="5">
        <v>10000</v>
      </c>
      <c r="H74" s="3">
        <v>45</v>
      </c>
      <c r="I74" s="6">
        <f t="shared" si="1"/>
        <v>0.75</v>
      </c>
      <c r="J74" s="60">
        <v>68</v>
      </c>
    </row>
    <row r="75" spans="1:10" ht="51">
      <c r="A75" s="3">
        <v>69</v>
      </c>
      <c r="B75" s="22" t="s">
        <v>183</v>
      </c>
      <c r="C75" s="22" t="s">
        <v>184</v>
      </c>
      <c r="D75" s="22" t="s">
        <v>185</v>
      </c>
      <c r="E75" s="10">
        <v>20810</v>
      </c>
      <c r="F75" s="10">
        <v>18000</v>
      </c>
      <c r="G75" s="10">
        <v>15000</v>
      </c>
      <c r="H75" s="3">
        <v>45</v>
      </c>
      <c r="I75" s="12">
        <f t="shared" si="1"/>
        <v>0.75</v>
      </c>
      <c r="J75" s="62">
        <v>69</v>
      </c>
    </row>
    <row r="76" spans="1:10" ht="63.75">
      <c r="A76" s="3">
        <v>70</v>
      </c>
      <c r="B76" s="4" t="s">
        <v>195</v>
      </c>
      <c r="C76" s="4" t="s">
        <v>196</v>
      </c>
      <c r="D76" s="4" t="s">
        <v>197</v>
      </c>
      <c r="E76" s="5">
        <v>32500</v>
      </c>
      <c r="F76" s="10">
        <v>20000</v>
      </c>
      <c r="G76" s="10">
        <v>18000</v>
      </c>
      <c r="H76" s="3">
        <v>45</v>
      </c>
      <c r="I76" s="12">
        <f t="shared" si="1"/>
        <v>0.75</v>
      </c>
      <c r="J76" s="60">
        <v>70</v>
      </c>
    </row>
    <row r="77" spans="1:10" ht="114.75">
      <c r="A77" s="3">
        <v>71</v>
      </c>
      <c r="B77" s="22" t="s">
        <v>231</v>
      </c>
      <c r="C77" s="4" t="s">
        <v>232</v>
      </c>
      <c r="D77" s="4" t="s">
        <v>233</v>
      </c>
      <c r="E77" s="5">
        <v>56780</v>
      </c>
      <c r="F77" s="10">
        <v>25000</v>
      </c>
      <c r="G77" s="10">
        <v>20000</v>
      </c>
      <c r="H77" s="3">
        <v>45</v>
      </c>
      <c r="I77" s="6">
        <v>0.75</v>
      </c>
      <c r="J77" s="60">
        <v>71</v>
      </c>
    </row>
    <row r="78" spans="1:10" ht="76.5">
      <c r="A78" s="3">
        <v>72</v>
      </c>
      <c r="B78" s="4" t="s">
        <v>245</v>
      </c>
      <c r="C78" s="4" t="s">
        <v>243</v>
      </c>
      <c r="D78" s="4" t="s">
        <v>246</v>
      </c>
      <c r="E78" s="5">
        <v>19405</v>
      </c>
      <c r="F78" s="10">
        <v>8000</v>
      </c>
      <c r="G78" s="10">
        <v>8000</v>
      </c>
      <c r="H78" s="49">
        <v>45</v>
      </c>
      <c r="I78" s="6">
        <v>0.75</v>
      </c>
      <c r="J78" s="62">
        <v>72</v>
      </c>
    </row>
    <row r="79" spans="1:10" ht="38.25">
      <c r="A79" s="3">
        <v>73</v>
      </c>
      <c r="B79" s="4" t="s">
        <v>264</v>
      </c>
      <c r="C79" s="4" t="s">
        <v>265</v>
      </c>
      <c r="D79" s="4" t="s">
        <v>266</v>
      </c>
      <c r="E79" s="5">
        <v>44800</v>
      </c>
      <c r="F79" s="10">
        <v>20000</v>
      </c>
      <c r="G79" s="10">
        <v>20000</v>
      </c>
      <c r="H79" s="3">
        <v>45</v>
      </c>
      <c r="I79" s="6">
        <v>0.75</v>
      </c>
      <c r="J79" s="60">
        <v>73</v>
      </c>
    </row>
    <row r="80" spans="1:10" ht="51">
      <c r="A80" s="3">
        <v>74</v>
      </c>
      <c r="B80" s="4" t="s">
        <v>306</v>
      </c>
      <c r="C80" s="4" t="s">
        <v>20</v>
      </c>
      <c r="D80" s="4" t="s">
        <v>307</v>
      </c>
      <c r="E80" s="5">
        <v>18700</v>
      </c>
      <c r="F80" s="10">
        <v>0</v>
      </c>
      <c r="G80" s="10">
        <v>0</v>
      </c>
      <c r="H80" s="3">
        <v>45</v>
      </c>
      <c r="I80" s="6">
        <v>0.75</v>
      </c>
      <c r="J80" s="60">
        <v>74</v>
      </c>
    </row>
    <row r="81" spans="1:10" ht="63.75">
      <c r="A81" s="3">
        <v>75</v>
      </c>
      <c r="B81" s="22" t="s">
        <v>43</v>
      </c>
      <c r="C81" s="22" t="s">
        <v>44</v>
      </c>
      <c r="D81" s="22" t="s">
        <v>45</v>
      </c>
      <c r="E81" s="23">
        <v>17000</v>
      </c>
      <c r="F81" s="10">
        <v>10000</v>
      </c>
      <c r="G81" s="10">
        <v>8000</v>
      </c>
      <c r="H81" s="3">
        <v>44</v>
      </c>
      <c r="I81" s="6">
        <v>0.725</v>
      </c>
      <c r="J81" s="62">
        <v>75</v>
      </c>
    </row>
    <row r="82" spans="1:10" ht="44.25" customHeight="1">
      <c r="A82" s="3">
        <v>76</v>
      </c>
      <c r="B82" s="22" t="s">
        <v>49</v>
      </c>
      <c r="C82" s="22" t="s">
        <v>50</v>
      </c>
      <c r="D82" s="4" t="s">
        <v>51</v>
      </c>
      <c r="E82" s="48">
        <v>6000</v>
      </c>
      <c r="F82" s="10">
        <v>4000</v>
      </c>
      <c r="G82" s="10">
        <v>3000</v>
      </c>
      <c r="H82" s="3">
        <v>44</v>
      </c>
      <c r="I82" s="6">
        <v>0.7333333333333333</v>
      </c>
      <c r="J82" s="60">
        <v>76</v>
      </c>
    </row>
    <row r="83" spans="1:10" ht="51">
      <c r="A83" s="3">
        <v>77</v>
      </c>
      <c r="B83" s="22" t="s">
        <v>180</v>
      </c>
      <c r="C83" s="22" t="s">
        <v>181</v>
      </c>
      <c r="D83" s="22" t="s">
        <v>182</v>
      </c>
      <c r="E83" s="10">
        <v>56200</v>
      </c>
      <c r="F83" s="10">
        <v>40000</v>
      </c>
      <c r="G83" s="10">
        <v>20000</v>
      </c>
      <c r="H83" s="11">
        <v>44</v>
      </c>
      <c r="I83" s="12">
        <f>(H83*100/60)%</f>
        <v>0.7333333333333333</v>
      </c>
      <c r="J83" s="60">
        <v>77</v>
      </c>
    </row>
    <row r="84" spans="1:10" ht="38.25">
      <c r="A84" s="3">
        <v>78</v>
      </c>
      <c r="B84" s="4" t="s">
        <v>210</v>
      </c>
      <c r="C84" s="4" t="s">
        <v>211</v>
      </c>
      <c r="D84" s="4" t="s">
        <v>212</v>
      </c>
      <c r="E84" s="5">
        <v>3820</v>
      </c>
      <c r="F84" s="5">
        <v>2000</v>
      </c>
      <c r="G84" s="5">
        <v>2830</v>
      </c>
      <c r="H84" s="11">
        <v>44</v>
      </c>
      <c r="I84" s="12">
        <f>(H84*100/60)%</f>
        <v>0.7333333333333333</v>
      </c>
      <c r="J84" s="62">
        <v>78</v>
      </c>
    </row>
    <row r="85" spans="1:10" ht="51">
      <c r="A85" s="3">
        <v>79</v>
      </c>
      <c r="B85" s="4" t="s">
        <v>247</v>
      </c>
      <c r="C85" s="4" t="s">
        <v>248</v>
      </c>
      <c r="D85" s="4" t="s">
        <v>249</v>
      </c>
      <c r="E85" s="5">
        <v>2870</v>
      </c>
      <c r="F85" s="10">
        <v>2800</v>
      </c>
      <c r="G85" s="10">
        <v>2870</v>
      </c>
      <c r="H85" s="3">
        <v>44</v>
      </c>
      <c r="I85" s="6">
        <v>0.7333333333333333</v>
      </c>
      <c r="J85" s="60">
        <v>79</v>
      </c>
    </row>
    <row r="86" spans="1:10" ht="63.75">
      <c r="A86" s="3">
        <v>80</v>
      </c>
      <c r="B86" s="4" t="s">
        <v>314</v>
      </c>
      <c r="C86" s="4" t="s">
        <v>315</v>
      </c>
      <c r="D86" s="4" t="s">
        <v>316</v>
      </c>
      <c r="E86" s="5">
        <v>20450</v>
      </c>
      <c r="F86" s="10">
        <v>10000</v>
      </c>
      <c r="G86" s="10">
        <v>8000</v>
      </c>
      <c r="H86" s="3">
        <v>44</v>
      </c>
      <c r="I86" s="6">
        <v>0.725</v>
      </c>
      <c r="J86" s="60">
        <v>80</v>
      </c>
    </row>
    <row r="87" spans="1:10" ht="63.75">
      <c r="A87" s="3">
        <v>81</v>
      </c>
      <c r="B87" s="22" t="s">
        <v>317</v>
      </c>
      <c r="C87" s="22" t="s">
        <v>318</v>
      </c>
      <c r="D87" s="4" t="s">
        <v>319</v>
      </c>
      <c r="E87" s="5">
        <v>15000</v>
      </c>
      <c r="F87" s="10">
        <v>9000</v>
      </c>
      <c r="G87" s="10">
        <v>8000</v>
      </c>
      <c r="H87" s="3">
        <v>44</v>
      </c>
      <c r="I87" s="6">
        <v>0.7333333333333333</v>
      </c>
      <c r="J87" s="62">
        <v>81</v>
      </c>
    </row>
    <row r="88" spans="1:10" ht="38.25">
      <c r="A88" s="3">
        <v>82</v>
      </c>
      <c r="B88" s="4" t="s">
        <v>320</v>
      </c>
      <c r="C88" s="4" t="s">
        <v>321</v>
      </c>
      <c r="D88" s="4" t="s">
        <v>322</v>
      </c>
      <c r="E88" s="10">
        <v>55895</v>
      </c>
      <c r="F88" s="10">
        <v>30000</v>
      </c>
      <c r="G88" s="10">
        <v>20000</v>
      </c>
      <c r="H88" s="3">
        <v>44</v>
      </c>
      <c r="I88" s="6">
        <v>0.7333333333333333</v>
      </c>
      <c r="J88" s="60">
        <v>82</v>
      </c>
    </row>
    <row r="89" spans="1:10" ht="102" customHeight="1">
      <c r="A89" s="3">
        <v>83</v>
      </c>
      <c r="B89" s="25" t="s">
        <v>131</v>
      </c>
      <c r="C89" s="25" t="s">
        <v>132</v>
      </c>
      <c r="D89" s="25" t="s">
        <v>133</v>
      </c>
      <c r="E89" s="26">
        <v>20700</v>
      </c>
      <c r="F89" s="10">
        <v>9900</v>
      </c>
      <c r="G89" s="10">
        <v>5000</v>
      </c>
      <c r="H89" s="3">
        <v>43</v>
      </c>
      <c r="I89" s="6">
        <f>(H89*100/60)%</f>
        <v>0.7166666666666667</v>
      </c>
      <c r="J89" s="60">
        <v>83</v>
      </c>
    </row>
    <row r="90" spans="1:10" ht="69.75" customHeight="1">
      <c r="A90" s="3">
        <v>84</v>
      </c>
      <c r="B90" s="4" t="s">
        <v>219</v>
      </c>
      <c r="C90" s="4" t="s">
        <v>220</v>
      </c>
      <c r="D90" s="4" t="s">
        <v>221</v>
      </c>
      <c r="E90" s="5">
        <v>14600</v>
      </c>
      <c r="F90" s="10">
        <v>9000</v>
      </c>
      <c r="G90" s="10">
        <v>7000</v>
      </c>
      <c r="H90" s="3">
        <v>43</v>
      </c>
      <c r="I90" s="6">
        <v>0.7166666666666667</v>
      </c>
      <c r="J90" s="62">
        <v>84</v>
      </c>
    </row>
    <row r="91" spans="1:10" ht="89.25">
      <c r="A91" s="3">
        <v>85</v>
      </c>
      <c r="B91" s="4" t="s">
        <v>225</v>
      </c>
      <c r="C91" s="4" t="s">
        <v>226</v>
      </c>
      <c r="D91" s="4" t="s">
        <v>227</v>
      </c>
      <c r="E91" s="5">
        <v>12000</v>
      </c>
      <c r="F91" s="10">
        <v>8000</v>
      </c>
      <c r="G91" s="10">
        <v>6000</v>
      </c>
      <c r="H91" s="3">
        <v>43</v>
      </c>
      <c r="I91" s="6">
        <f>(H91*100/60)%</f>
        <v>0.7166666666666667</v>
      </c>
      <c r="J91" s="60">
        <v>85</v>
      </c>
    </row>
    <row r="92" spans="1:10" ht="91.5" customHeight="1">
      <c r="A92" s="3">
        <v>86</v>
      </c>
      <c r="B92" s="4" t="s">
        <v>117</v>
      </c>
      <c r="C92" s="4" t="s">
        <v>113</v>
      </c>
      <c r="D92" s="4" t="s">
        <v>118</v>
      </c>
      <c r="E92" s="5">
        <v>13100</v>
      </c>
      <c r="F92" s="5">
        <v>13100</v>
      </c>
      <c r="G92" s="5">
        <v>13100</v>
      </c>
      <c r="H92" s="3">
        <v>43</v>
      </c>
      <c r="I92" s="6">
        <f>(H92*100/60)%</f>
        <v>0.7166666666666667</v>
      </c>
      <c r="J92" s="60">
        <v>86</v>
      </c>
    </row>
    <row r="93" spans="1:10" ht="114.75">
      <c r="A93" s="3">
        <v>87</v>
      </c>
      <c r="B93" s="4" t="s">
        <v>75</v>
      </c>
      <c r="C93" s="4" t="s">
        <v>76</v>
      </c>
      <c r="D93" s="4" t="s">
        <v>77</v>
      </c>
      <c r="E93" s="5">
        <v>2950</v>
      </c>
      <c r="F93" s="10">
        <v>2500</v>
      </c>
      <c r="G93" s="10">
        <v>2500</v>
      </c>
      <c r="H93" s="3">
        <v>42</v>
      </c>
      <c r="I93" s="6">
        <v>0.7</v>
      </c>
      <c r="J93" s="62">
        <v>87</v>
      </c>
    </row>
    <row r="94" spans="1:10" ht="76.5">
      <c r="A94" s="3">
        <v>88</v>
      </c>
      <c r="B94" s="4" t="s">
        <v>275</v>
      </c>
      <c r="C94" s="4" t="s">
        <v>276</v>
      </c>
      <c r="D94" s="4" t="s">
        <v>277</v>
      </c>
      <c r="E94" s="5">
        <v>13540</v>
      </c>
      <c r="F94" s="5">
        <v>7000</v>
      </c>
      <c r="G94" s="5">
        <v>7000</v>
      </c>
      <c r="H94" s="3">
        <v>42</v>
      </c>
      <c r="I94" s="6">
        <v>0.7</v>
      </c>
      <c r="J94" s="60">
        <v>88</v>
      </c>
    </row>
    <row r="95" spans="1:10" ht="84" customHeight="1">
      <c r="A95" s="3">
        <v>89</v>
      </c>
      <c r="B95" s="51" t="s">
        <v>23</v>
      </c>
      <c r="C95" s="51" t="s">
        <v>24</v>
      </c>
      <c r="D95" s="51" t="s">
        <v>25</v>
      </c>
      <c r="E95" s="52">
        <v>14000</v>
      </c>
      <c r="F95" s="52">
        <v>0</v>
      </c>
      <c r="G95" s="53">
        <v>0</v>
      </c>
      <c r="H95" s="37">
        <v>41</v>
      </c>
      <c r="I95" s="38">
        <f aca="true" t="shared" si="2" ref="I95:I102">(H95*100/60)%</f>
        <v>0.6833333333333332</v>
      </c>
      <c r="J95" s="60">
        <v>1</v>
      </c>
    </row>
    <row r="96" spans="1:10" ht="76.5">
      <c r="A96" s="3">
        <v>90</v>
      </c>
      <c r="B96" s="51" t="s">
        <v>134</v>
      </c>
      <c r="C96" s="51" t="s">
        <v>132</v>
      </c>
      <c r="D96" s="51" t="s">
        <v>135</v>
      </c>
      <c r="E96" s="52">
        <v>20700</v>
      </c>
      <c r="F96" s="53">
        <v>0</v>
      </c>
      <c r="G96" s="53">
        <v>0</v>
      </c>
      <c r="H96" s="56">
        <v>41</v>
      </c>
      <c r="I96" s="38">
        <f t="shared" si="2"/>
        <v>0.6833333333333332</v>
      </c>
      <c r="J96" s="60">
        <v>2</v>
      </c>
    </row>
    <row r="97" spans="1:10" ht="81.75" customHeight="1">
      <c r="A97" s="3">
        <v>91</v>
      </c>
      <c r="B97" s="51" t="s">
        <v>145</v>
      </c>
      <c r="C97" s="51" t="s">
        <v>143</v>
      </c>
      <c r="D97" s="51" t="s">
        <v>146</v>
      </c>
      <c r="E97" s="52">
        <v>9550</v>
      </c>
      <c r="F97" s="52">
        <v>0</v>
      </c>
      <c r="G97" s="52">
        <v>0</v>
      </c>
      <c r="H97" s="37">
        <v>41</v>
      </c>
      <c r="I97" s="38">
        <f t="shared" si="2"/>
        <v>0.6833333333333332</v>
      </c>
      <c r="J97" s="63">
        <v>3</v>
      </c>
    </row>
    <row r="98" spans="1:10" ht="76.5" customHeight="1">
      <c r="A98" s="3">
        <v>92</v>
      </c>
      <c r="B98" s="51" t="s">
        <v>115</v>
      </c>
      <c r="C98" s="51" t="s">
        <v>113</v>
      </c>
      <c r="D98" s="51" t="s">
        <v>116</v>
      </c>
      <c r="E98" s="52">
        <v>27300</v>
      </c>
      <c r="F98" s="53">
        <v>0</v>
      </c>
      <c r="G98" s="53">
        <v>0</v>
      </c>
      <c r="H98" s="37">
        <v>40</v>
      </c>
      <c r="I98" s="38">
        <f t="shared" si="2"/>
        <v>0.6666666666666667</v>
      </c>
      <c r="J98" s="60">
        <v>4</v>
      </c>
    </row>
    <row r="99" spans="1:10" ht="89.25" customHeight="1">
      <c r="A99" s="3">
        <v>93</v>
      </c>
      <c r="B99" s="51" t="s">
        <v>284</v>
      </c>
      <c r="C99" s="51" t="s">
        <v>285</v>
      </c>
      <c r="D99" s="51" t="s">
        <v>286</v>
      </c>
      <c r="E99" s="52">
        <v>40000</v>
      </c>
      <c r="F99" s="53">
        <v>0</v>
      </c>
      <c r="G99" s="53">
        <v>0</v>
      </c>
      <c r="H99" s="42">
        <v>39</v>
      </c>
      <c r="I99" s="40">
        <f t="shared" si="2"/>
        <v>0.65</v>
      </c>
      <c r="J99" s="60">
        <v>5</v>
      </c>
    </row>
    <row r="100" spans="1:10" ht="138.75" customHeight="1">
      <c r="A100" s="3">
        <v>94</v>
      </c>
      <c r="B100" s="54" t="s">
        <v>103</v>
      </c>
      <c r="C100" s="54" t="s">
        <v>104</v>
      </c>
      <c r="D100" s="51" t="s">
        <v>105</v>
      </c>
      <c r="E100" s="52">
        <v>8500</v>
      </c>
      <c r="F100" s="53">
        <v>0</v>
      </c>
      <c r="G100" s="53">
        <f>(F100/2)</f>
        <v>0</v>
      </c>
      <c r="H100" s="39">
        <v>39</v>
      </c>
      <c r="I100" s="40">
        <f t="shared" si="2"/>
        <v>0.65</v>
      </c>
      <c r="J100" s="63">
        <v>6</v>
      </c>
    </row>
    <row r="101" spans="1:10" ht="51">
      <c r="A101" s="3">
        <v>95</v>
      </c>
      <c r="B101" s="51" t="s">
        <v>19</v>
      </c>
      <c r="C101" s="51" t="s">
        <v>20</v>
      </c>
      <c r="D101" s="51" t="s">
        <v>21</v>
      </c>
      <c r="E101" s="52">
        <v>19360</v>
      </c>
      <c r="F101" s="53">
        <v>0</v>
      </c>
      <c r="G101" s="53">
        <v>0</v>
      </c>
      <c r="H101" s="41">
        <v>38</v>
      </c>
      <c r="I101" s="40">
        <f t="shared" si="2"/>
        <v>0.6333333333333333</v>
      </c>
      <c r="J101" s="60">
        <v>7</v>
      </c>
    </row>
    <row r="102" spans="1:10" ht="102" customHeight="1">
      <c r="A102" s="3">
        <v>96</v>
      </c>
      <c r="B102" s="51" t="s">
        <v>173</v>
      </c>
      <c r="C102" s="51" t="s">
        <v>148</v>
      </c>
      <c r="D102" s="51" t="s">
        <v>174</v>
      </c>
      <c r="E102" s="52">
        <v>5979</v>
      </c>
      <c r="F102" s="52">
        <v>0</v>
      </c>
      <c r="G102" s="52">
        <v>0</v>
      </c>
      <c r="H102" s="42">
        <v>38</v>
      </c>
      <c r="I102" s="40">
        <f t="shared" si="2"/>
        <v>0.6333333333333333</v>
      </c>
      <c r="J102" s="60">
        <v>8</v>
      </c>
    </row>
    <row r="103" spans="1:10" ht="89.25">
      <c r="A103" s="3">
        <v>97</v>
      </c>
      <c r="B103" s="54" t="s">
        <v>204</v>
      </c>
      <c r="C103" s="54" t="s">
        <v>205</v>
      </c>
      <c r="D103" s="54" t="s">
        <v>206</v>
      </c>
      <c r="E103" s="55">
        <v>34040</v>
      </c>
      <c r="F103" s="52">
        <v>0</v>
      </c>
      <c r="G103" s="52">
        <v>0</v>
      </c>
      <c r="H103" s="37">
        <v>38</v>
      </c>
      <c r="I103" s="38">
        <v>0.6333333333333333</v>
      </c>
      <c r="J103" s="63">
        <v>9</v>
      </c>
    </row>
    <row r="104" spans="1:10" ht="69" customHeight="1">
      <c r="A104" s="3">
        <v>98</v>
      </c>
      <c r="B104" s="51" t="s">
        <v>112</v>
      </c>
      <c r="C104" s="51" t="s">
        <v>113</v>
      </c>
      <c r="D104" s="51" t="s">
        <v>114</v>
      </c>
      <c r="E104" s="52">
        <v>28600</v>
      </c>
      <c r="F104" s="53">
        <v>0</v>
      </c>
      <c r="G104" s="53">
        <f>(F104/2)</f>
        <v>0</v>
      </c>
      <c r="H104" s="56">
        <v>37</v>
      </c>
      <c r="I104" s="38">
        <f>(H104*100/60)%</f>
        <v>0.6166666666666667</v>
      </c>
      <c r="J104" s="60">
        <v>10</v>
      </c>
    </row>
    <row r="105" spans="1:10" ht="113.25" customHeight="1">
      <c r="A105" s="3">
        <v>99</v>
      </c>
      <c r="B105" s="51" t="s">
        <v>262</v>
      </c>
      <c r="C105" s="51" t="s">
        <v>260</v>
      </c>
      <c r="D105" s="51" t="s">
        <v>263</v>
      </c>
      <c r="E105" s="52">
        <v>48000</v>
      </c>
      <c r="F105" s="52">
        <v>0</v>
      </c>
      <c r="G105" s="52">
        <v>0</v>
      </c>
      <c r="H105" s="42">
        <v>37</v>
      </c>
      <c r="I105" s="40">
        <f>(H105*100/60)%</f>
        <v>0.6166666666666667</v>
      </c>
      <c r="J105" s="60">
        <v>11</v>
      </c>
    </row>
    <row r="106" spans="1:10" ht="50.25" customHeight="1">
      <c r="A106" s="3">
        <v>100</v>
      </c>
      <c r="B106" s="51" t="s">
        <v>201</v>
      </c>
      <c r="C106" s="51" t="s">
        <v>202</v>
      </c>
      <c r="D106" s="51" t="s">
        <v>203</v>
      </c>
      <c r="E106" s="52">
        <v>9560</v>
      </c>
      <c r="F106" s="52">
        <v>0</v>
      </c>
      <c r="G106" s="52">
        <v>0</v>
      </c>
      <c r="H106" s="37">
        <v>36</v>
      </c>
      <c r="I106" s="38">
        <f>(H106*100/60)%</f>
        <v>0.6</v>
      </c>
      <c r="J106" s="63">
        <v>12</v>
      </c>
    </row>
    <row r="107" spans="1:12" ht="71.25" customHeight="1">
      <c r="A107" s="3">
        <v>101</v>
      </c>
      <c r="B107" s="51" t="s">
        <v>72</v>
      </c>
      <c r="C107" s="51" t="s">
        <v>73</v>
      </c>
      <c r="D107" s="51" t="s">
        <v>74</v>
      </c>
      <c r="E107" s="52">
        <v>16000</v>
      </c>
      <c r="F107" s="53">
        <v>0</v>
      </c>
      <c r="G107" s="53">
        <f>(F107/2)</f>
        <v>0</v>
      </c>
      <c r="H107" s="37">
        <v>35</v>
      </c>
      <c r="I107" s="38">
        <f>(H107*100/60)%</f>
        <v>0.5833333333333334</v>
      </c>
      <c r="J107" s="60">
        <v>13</v>
      </c>
      <c r="L107">
        <v>46</v>
      </c>
    </row>
    <row r="108" spans="1:10" ht="63.75">
      <c r="A108" s="3">
        <v>102</v>
      </c>
      <c r="B108" s="51" t="s">
        <v>234</v>
      </c>
      <c r="C108" s="51" t="s">
        <v>232</v>
      </c>
      <c r="D108" s="51" t="s">
        <v>235</v>
      </c>
      <c r="E108" s="52">
        <v>19760</v>
      </c>
      <c r="F108" s="53">
        <v>0</v>
      </c>
      <c r="G108" s="53">
        <v>0</v>
      </c>
      <c r="H108" s="37">
        <v>34</v>
      </c>
      <c r="I108" s="38">
        <v>0.57</v>
      </c>
      <c r="J108" s="60">
        <v>14</v>
      </c>
    </row>
    <row r="109" spans="1:10" ht="25.5">
      <c r="A109" s="3">
        <v>103</v>
      </c>
      <c r="B109" s="51" t="s">
        <v>269</v>
      </c>
      <c r="C109" s="51" t="s">
        <v>270</v>
      </c>
      <c r="D109" s="51" t="s">
        <v>271</v>
      </c>
      <c r="E109" s="52">
        <v>24160</v>
      </c>
      <c r="F109" s="52">
        <v>0</v>
      </c>
      <c r="G109" s="52">
        <v>0</v>
      </c>
      <c r="H109" s="41">
        <v>34</v>
      </c>
      <c r="I109" s="40">
        <f>(H109*100/60)%</f>
        <v>0.5666666666666667</v>
      </c>
      <c r="J109" s="63">
        <v>15</v>
      </c>
    </row>
    <row r="110" spans="1:10" ht="84" customHeight="1">
      <c r="A110" s="3">
        <v>104</v>
      </c>
      <c r="B110" s="51" t="s">
        <v>119</v>
      </c>
      <c r="C110" s="51" t="s">
        <v>113</v>
      </c>
      <c r="D110" s="51" t="s">
        <v>120</v>
      </c>
      <c r="E110" s="52">
        <v>16200</v>
      </c>
      <c r="F110" s="52">
        <v>0</v>
      </c>
      <c r="G110" s="52">
        <v>0</v>
      </c>
      <c r="H110" s="37">
        <v>33</v>
      </c>
      <c r="I110" s="38">
        <f>(H110*100/60)%</f>
        <v>0.55</v>
      </c>
      <c r="J110" s="60">
        <v>16</v>
      </c>
    </row>
    <row r="111" spans="1:10" ht="50.25" customHeight="1">
      <c r="A111" s="3">
        <v>105</v>
      </c>
      <c r="B111" s="52" t="s">
        <v>222</v>
      </c>
      <c r="C111" s="52" t="s">
        <v>223</v>
      </c>
      <c r="D111" s="52" t="s">
        <v>224</v>
      </c>
      <c r="E111" s="52">
        <v>152600</v>
      </c>
      <c r="F111" s="53">
        <v>0</v>
      </c>
      <c r="G111" s="53">
        <v>0</v>
      </c>
      <c r="H111" s="37">
        <v>32</v>
      </c>
      <c r="I111" s="38">
        <v>0.5333333333333333</v>
      </c>
      <c r="J111" s="60">
        <v>17</v>
      </c>
    </row>
    <row r="112" spans="1:10" ht="61.5" customHeight="1">
      <c r="A112" s="3">
        <v>106</v>
      </c>
      <c r="B112" s="51" t="s">
        <v>16</v>
      </c>
      <c r="C112" s="51" t="s">
        <v>17</v>
      </c>
      <c r="D112" s="51" t="s">
        <v>18</v>
      </c>
      <c r="E112" s="52">
        <v>88520</v>
      </c>
      <c r="F112" s="53">
        <v>0</v>
      </c>
      <c r="G112" s="53">
        <v>0</v>
      </c>
      <c r="H112" s="37">
        <v>31</v>
      </c>
      <c r="I112" s="38">
        <f>(H112*100/60)%</f>
        <v>0.5166666666666666</v>
      </c>
      <c r="J112" s="63">
        <v>18</v>
      </c>
    </row>
    <row r="113" spans="1:10" s="24" customFormat="1" ht="83.25" customHeight="1">
      <c r="A113" s="3">
        <v>107</v>
      </c>
      <c r="B113" s="51" t="s">
        <v>228</v>
      </c>
      <c r="C113" s="51" t="s">
        <v>229</v>
      </c>
      <c r="D113" s="51" t="s">
        <v>230</v>
      </c>
      <c r="E113" s="52">
        <v>16851</v>
      </c>
      <c r="F113" s="53">
        <v>0</v>
      </c>
      <c r="G113" s="53">
        <v>0</v>
      </c>
      <c r="H113" s="37">
        <v>31</v>
      </c>
      <c r="I113" s="38">
        <f>(H113*100/60)%</f>
        <v>0.5166666666666666</v>
      </c>
      <c r="J113" s="60">
        <v>19</v>
      </c>
    </row>
    <row r="114" spans="1:10" ht="54.75" customHeight="1">
      <c r="A114" s="3">
        <v>108</v>
      </c>
      <c r="B114" s="51" t="s">
        <v>46</v>
      </c>
      <c r="C114" s="51" t="s">
        <v>47</v>
      </c>
      <c r="D114" s="51" t="s">
        <v>48</v>
      </c>
      <c r="E114" s="52">
        <v>8080</v>
      </c>
      <c r="F114" s="53">
        <v>0</v>
      </c>
      <c r="G114" s="53">
        <v>0</v>
      </c>
      <c r="H114" s="37">
        <v>30</v>
      </c>
      <c r="I114" s="38">
        <v>0.5</v>
      </c>
      <c r="J114" s="60">
        <v>20</v>
      </c>
    </row>
    <row r="115" spans="1:10" ht="121.5" customHeight="1">
      <c r="A115" s="3">
        <v>109</v>
      </c>
      <c r="B115" s="51" t="s">
        <v>272</v>
      </c>
      <c r="C115" s="51" t="s">
        <v>273</v>
      </c>
      <c r="D115" s="51" t="s">
        <v>274</v>
      </c>
      <c r="E115" s="52">
        <v>45928</v>
      </c>
      <c r="F115" s="52">
        <v>0</v>
      </c>
      <c r="G115" s="52">
        <v>0</v>
      </c>
      <c r="H115" s="37">
        <v>30</v>
      </c>
      <c r="I115" s="38">
        <v>0.5</v>
      </c>
      <c r="J115" s="63">
        <v>21</v>
      </c>
    </row>
    <row r="116" spans="1:10" ht="63.75">
      <c r="A116" s="3">
        <v>110</v>
      </c>
      <c r="B116" s="37" t="s">
        <v>30</v>
      </c>
      <c r="C116" s="37" t="s">
        <v>31</v>
      </c>
      <c r="D116" s="37" t="s">
        <v>32</v>
      </c>
      <c r="E116" s="53">
        <v>250000</v>
      </c>
      <c r="F116" s="53">
        <v>0</v>
      </c>
      <c r="G116" s="53">
        <v>0</v>
      </c>
      <c r="H116" s="37">
        <v>0</v>
      </c>
      <c r="I116" s="38">
        <v>0</v>
      </c>
      <c r="J116" s="60">
        <v>22</v>
      </c>
    </row>
    <row r="117" spans="1:10" ht="137.25" customHeight="1">
      <c r="A117" s="3">
        <v>111</v>
      </c>
      <c r="B117" s="51" t="s">
        <v>153</v>
      </c>
      <c r="C117" s="51" t="s">
        <v>9</v>
      </c>
      <c r="D117" s="51" t="s">
        <v>154</v>
      </c>
      <c r="E117" s="52">
        <v>200000</v>
      </c>
      <c r="F117" s="53">
        <v>0</v>
      </c>
      <c r="G117" s="53">
        <v>0</v>
      </c>
      <c r="H117" s="37">
        <v>0</v>
      </c>
      <c r="I117" s="38">
        <f>(H117*100/60)%</f>
        <v>0</v>
      </c>
      <c r="J117" s="60">
        <v>23</v>
      </c>
    </row>
    <row r="118" spans="1:10" ht="63.75">
      <c r="A118" s="3">
        <v>112</v>
      </c>
      <c r="B118" s="51" t="s">
        <v>298</v>
      </c>
      <c r="C118" s="51" t="s">
        <v>31</v>
      </c>
      <c r="D118" s="51" t="s">
        <v>299</v>
      </c>
      <c r="E118" s="52">
        <v>37000</v>
      </c>
      <c r="F118" s="53">
        <v>0</v>
      </c>
      <c r="G118" s="53">
        <v>0</v>
      </c>
      <c r="H118" s="37">
        <v>0</v>
      </c>
      <c r="I118" s="38">
        <f>(H118*100/60)%</f>
        <v>0</v>
      </c>
      <c r="J118" s="63">
        <v>24</v>
      </c>
    </row>
    <row r="119" spans="1:10" ht="63.75">
      <c r="A119" s="3">
        <v>113</v>
      </c>
      <c r="B119" s="51" t="s">
        <v>300</v>
      </c>
      <c r="C119" s="51" t="s">
        <v>31</v>
      </c>
      <c r="D119" s="51" t="s">
        <v>301</v>
      </c>
      <c r="E119" s="52">
        <v>82000</v>
      </c>
      <c r="F119" s="53">
        <v>0</v>
      </c>
      <c r="G119" s="53">
        <v>0</v>
      </c>
      <c r="H119" s="37">
        <v>0</v>
      </c>
      <c r="I119" s="38">
        <f>(H119*100/60)%</f>
        <v>0</v>
      </c>
      <c r="J119" s="60">
        <v>25</v>
      </c>
    </row>
    <row r="120" spans="1:10" ht="63.75">
      <c r="A120" s="3">
        <v>114</v>
      </c>
      <c r="B120" s="51" t="s">
        <v>302</v>
      </c>
      <c r="C120" s="51" t="s">
        <v>31</v>
      </c>
      <c r="D120" s="51" t="s">
        <v>303</v>
      </c>
      <c r="E120" s="52">
        <v>16478</v>
      </c>
      <c r="F120" s="53">
        <v>0</v>
      </c>
      <c r="G120" s="53">
        <f>(F120/2)</f>
        <v>0</v>
      </c>
      <c r="H120" s="37">
        <v>0</v>
      </c>
      <c r="I120" s="38">
        <f>(H120*100/60)%</f>
        <v>0</v>
      </c>
      <c r="J120" s="60">
        <v>26</v>
      </c>
    </row>
    <row r="121" spans="1:9" ht="15.75">
      <c r="A121" s="104" t="s">
        <v>329</v>
      </c>
      <c r="B121" s="105"/>
      <c r="C121" s="105"/>
      <c r="D121" s="106"/>
      <c r="E121" s="47">
        <f>SUM(E7:E121)</f>
        <v>7778958</v>
      </c>
      <c r="F121" s="46">
        <f>SUM(F7:F120)</f>
        <v>5700000</v>
      </c>
      <c r="G121" s="46">
        <f>SUM(G7:G120)</f>
        <v>5330000</v>
      </c>
      <c r="H121" s="50"/>
      <c r="I121" s="50"/>
    </row>
    <row r="122" spans="6:7" ht="14.25">
      <c r="F122" s="33"/>
      <c r="G122" s="34"/>
    </row>
    <row r="123" ht="12.75">
      <c r="F123" s="35"/>
    </row>
  </sheetData>
  <sheetProtection/>
  <mergeCells count="2">
    <mergeCell ref="A121:D121"/>
    <mergeCell ref="A5:I5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I141"/>
  <sheetViews>
    <sheetView view="pageLayout" zoomScale="0" zoomScaleSheetLayoutView="100" zoomScalePageLayoutView="0" workbookViewId="0" topLeftCell="A134">
      <selection activeCell="D73" sqref="D73"/>
    </sheetView>
  </sheetViews>
  <sheetFormatPr defaultColWidth="9.00390625" defaultRowHeight="12.75"/>
  <cols>
    <col min="1" max="1" width="5.375" style="0" customWidth="1"/>
    <col min="2" max="2" width="10.125" style="0" customWidth="1"/>
    <col min="3" max="3" width="14.875" style="0" customWidth="1"/>
    <col min="4" max="4" width="19.25390625" style="0" customWidth="1"/>
    <col min="5" max="5" width="14.25390625" style="0" customWidth="1"/>
    <col min="6" max="6" width="13.125" style="0" customWidth="1"/>
    <col min="7" max="7" width="13.25390625" style="36" customWidth="1"/>
    <col min="8" max="8" width="7.875" style="32" customWidth="1"/>
    <col min="9" max="9" width="7.375" style="32" customWidth="1"/>
    <col min="10" max="10" width="8.25390625" style="0" customWidth="1"/>
    <col min="12" max="12" width="7.625" style="0" customWidth="1"/>
    <col min="13" max="13" width="7.25390625" style="0" customWidth="1"/>
    <col min="14" max="14" width="7.375" style="0" customWidth="1"/>
  </cols>
  <sheetData>
    <row r="1" spans="12:14" ht="15">
      <c r="L1" s="116" t="s">
        <v>347</v>
      </c>
      <c r="M1" s="116"/>
      <c r="N1" s="116"/>
    </row>
    <row r="2" spans="12:14" ht="22.5" customHeight="1">
      <c r="L2" s="85" t="s">
        <v>348</v>
      </c>
      <c r="M2" s="85"/>
      <c r="N2" s="85"/>
    </row>
    <row r="3" spans="1:14" s="1" customFormat="1" ht="58.5" customHeight="1">
      <c r="A3" s="95" t="s">
        <v>337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</row>
    <row r="4" spans="1:14" ht="57" customHeight="1">
      <c r="A4" s="43" t="s">
        <v>0</v>
      </c>
      <c r="B4" s="43" t="s">
        <v>1</v>
      </c>
      <c r="C4" s="43" t="s">
        <v>2</v>
      </c>
      <c r="D4" s="43" t="s">
        <v>3</v>
      </c>
      <c r="E4" s="64" t="s">
        <v>338</v>
      </c>
      <c r="F4" s="43" t="s">
        <v>4</v>
      </c>
      <c r="G4" s="43" t="s">
        <v>5</v>
      </c>
      <c r="H4" s="43" t="s">
        <v>339</v>
      </c>
      <c r="I4" s="43" t="s">
        <v>340</v>
      </c>
      <c r="J4" s="65" t="s">
        <v>341</v>
      </c>
      <c r="K4" s="65" t="s">
        <v>342</v>
      </c>
      <c r="L4" s="65" t="s">
        <v>343</v>
      </c>
      <c r="M4" s="65" t="s">
        <v>344</v>
      </c>
      <c r="N4" s="66" t="s">
        <v>340</v>
      </c>
    </row>
    <row r="5" spans="1:14" s="2" customFormat="1" ht="57" customHeight="1">
      <c r="A5" s="98" t="s">
        <v>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ht="178.5">
      <c r="A6" s="3">
        <v>1</v>
      </c>
      <c r="B6" s="4" t="s">
        <v>8</v>
      </c>
      <c r="C6" s="4" t="s">
        <v>9</v>
      </c>
      <c r="D6" s="4" t="s">
        <v>10</v>
      </c>
      <c r="E6" s="5">
        <v>3450903.17</v>
      </c>
      <c r="F6" s="5">
        <v>2750000</v>
      </c>
      <c r="G6" s="5">
        <v>2750000</v>
      </c>
      <c r="H6" s="3">
        <v>55</v>
      </c>
      <c r="I6" s="6">
        <f>(H6*100/60)%</f>
        <v>0.9166666666666667</v>
      </c>
      <c r="J6" s="67">
        <v>55</v>
      </c>
      <c r="K6" s="68">
        <v>55</v>
      </c>
      <c r="L6" s="68"/>
      <c r="M6" s="68">
        <f>(J6+K6)/2</f>
        <v>55</v>
      </c>
      <c r="N6" s="69">
        <f>(M6*100/60)%</f>
        <v>0.9166666666666667</v>
      </c>
    </row>
    <row r="7" spans="1:14" ht="28.5" customHeight="1">
      <c r="A7" s="104" t="s">
        <v>11</v>
      </c>
      <c r="B7" s="105"/>
      <c r="C7" s="105"/>
      <c r="D7" s="106"/>
      <c r="E7" s="7">
        <v>3450903.17</v>
      </c>
      <c r="F7" s="7">
        <v>2750000</v>
      </c>
      <c r="G7" s="7">
        <v>2750000</v>
      </c>
      <c r="H7" s="9"/>
      <c r="I7" s="9"/>
      <c r="J7" s="70"/>
      <c r="K7" s="70"/>
      <c r="L7" s="70"/>
      <c r="M7" s="70"/>
      <c r="N7" s="70"/>
    </row>
    <row r="8" spans="1:14" s="2" customFormat="1" ht="75" customHeight="1">
      <c r="A8" s="43" t="s">
        <v>0</v>
      </c>
      <c r="B8" s="43" t="s">
        <v>1</v>
      </c>
      <c r="C8" s="43" t="s">
        <v>2</v>
      </c>
      <c r="D8" s="43" t="s">
        <v>3</v>
      </c>
      <c r="E8" s="64" t="s">
        <v>338</v>
      </c>
      <c r="F8" s="43" t="s">
        <v>4</v>
      </c>
      <c r="G8" s="43" t="s">
        <v>5</v>
      </c>
      <c r="H8" s="43" t="s">
        <v>339</v>
      </c>
      <c r="I8" s="43" t="s">
        <v>340</v>
      </c>
      <c r="J8" s="65" t="s">
        <v>341</v>
      </c>
      <c r="K8" s="65" t="s">
        <v>342</v>
      </c>
      <c r="L8" s="65" t="s">
        <v>343</v>
      </c>
      <c r="M8" s="65" t="s">
        <v>344</v>
      </c>
      <c r="N8" s="66" t="s">
        <v>340</v>
      </c>
    </row>
    <row r="9" spans="1:14" s="2" customFormat="1" ht="36.75" customHeight="1">
      <c r="A9" s="98" t="s">
        <v>12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00"/>
    </row>
    <row r="10" spans="1:14" ht="89.25">
      <c r="A10" s="3">
        <v>1</v>
      </c>
      <c r="B10" s="4" t="s">
        <v>13</v>
      </c>
      <c r="C10" s="4" t="s">
        <v>14</v>
      </c>
      <c r="D10" s="4" t="s">
        <v>15</v>
      </c>
      <c r="E10" s="5">
        <v>552000</v>
      </c>
      <c r="F10" s="5">
        <v>450000</v>
      </c>
      <c r="G10" s="5">
        <v>450000</v>
      </c>
      <c r="H10" s="3">
        <v>50</v>
      </c>
      <c r="I10" s="6">
        <f>(H10*100/60)%</f>
        <v>0.8333333333333333</v>
      </c>
      <c r="J10" s="67">
        <v>50</v>
      </c>
      <c r="K10" s="71">
        <v>50</v>
      </c>
      <c r="L10" s="71"/>
      <c r="M10" s="68">
        <f>(J10+K10)/2</f>
        <v>50</v>
      </c>
      <c r="N10" s="69">
        <f>(M10*100/60)%</f>
        <v>0.8333333333333333</v>
      </c>
    </row>
    <row r="11" spans="1:14" ht="32.25" customHeight="1">
      <c r="A11" s="3">
        <v>2</v>
      </c>
      <c r="B11" s="4" t="s">
        <v>16</v>
      </c>
      <c r="C11" s="4" t="s">
        <v>17</v>
      </c>
      <c r="D11" s="4" t="s">
        <v>18</v>
      </c>
      <c r="E11" s="5">
        <v>109880</v>
      </c>
      <c r="F11" s="5">
        <v>88520</v>
      </c>
      <c r="G11" s="10">
        <v>0</v>
      </c>
      <c r="H11" s="3">
        <v>32</v>
      </c>
      <c r="I11" s="6">
        <f>(H11*100/60)%</f>
        <v>0.5333333333333333</v>
      </c>
      <c r="J11" s="67">
        <v>31</v>
      </c>
      <c r="K11" s="68">
        <v>33</v>
      </c>
      <c r="L11" s="72"/>
      <c r="M11" s="68">
        <f>(J11+K11)/2</f>
        <v>32</v>
      </c>
      <c r="N11" s="69">
        <f>(M11*100/60)%</f>
        <v>0.5333333333333333</v>
      </c>
    </row>
    <row r="12" spans="1:14" ht="63.75">
      <c r="A12" s="3">
        <v>3</v>
      </c>
      <c r="B12" s="4" t="s">
        <v>19</v>
      </c>
      <c r="C12" s="4" t="s">
        <v>20</v>
      </c>
      <c r="D12" s="4" t="s">
        <v>21</v>
      </c>
      <c r="E12" s="5">
        <v>26460</v>
      </c>
      <c r="F12" s="5">
        <v>19360</v>
      </c>
      <c r="G12" s="10">
        <v>0</v>
      </c>
      <c r="H12" s="11">
        <v>37</v>
      </c>
      <c r="I12" s="12">
        <f>(H12*100/60)%</f>
        <v>0.6166666666666667</v>
      </c>
      <c r="J12" s="67">
        <v>35</v>
      </c>
      <c r="K12" s="68">
        <v>39</v>
      </c>
      <c r="L12" s="68">
        <v>37</v>
      </c>
      <c r="M12" s="68">
        <v>37</v>
      </c>
      <c r="N12" s="69">
        <f>(M12*100/60)%</f>
        <v>0.6166666666666667</v>
      </c>
    </row>
    <row r="13" spans="1:14" ht="31.5" customHeight="1">
      <c r="A13" s="117" t="s">
        <v>11</v>
      </c>
      <c r="B13" s="118"/>
      <c r="C13" s="118"/>
      <c r="D13" s="119"/>
      <c r="E13" s="13">
        <f>SUM(E10:E12)</f>
        <v>688340</v>
      </c>
      <c r="F13" s="13">
        <f>SUM(F10:F12)</f>
        <v>557880</v>
      </c>
      <c r="G13" s="13">
        <f>SUM(G10:G12)</f>
        <v>450000</v>
      </c>
      <c r="H13" s="14"/>
      <c r="I13" s="14"/>
      <c r="J13" s="70"/>
      <c r="K13" s="70"/>
      <c r="L13" s="70"/>
      <c r="M13" s="70"/>
      <c r="N13" s="70"/>
    </row>
    <row r="14" spans="1:14" ht="60">
      <c r="A14" s="43" t="s">
        <v>0</v>
      </c>
      <c r="B14" s="43" t="s">
        <v>1</v>
      </c>
      <c r="C14" s="43" t="s">
        <v>2</v>
      </c>
      <c r="D14" s="43" t="s">
        <v>3</v>
      </c>
      <c r="E14" s="64" t="s">
        <v>338</v>
      </c>
      <c r="F14" s="43" t="s">
        <v>4</v>
      </c>
      <c r="G14" s="43" t="s">
        <v>5</v>
      </c>
      <c r="H14" s="43" t="s">
        <v>339</v>
      </c>
      <c r="I14" s="43" t="s">
        <v>340</v>
      </c>
      <c r="J14" s="65" t="s">
        <v>341</v>
      </c>
      <c r="K14" s="65" t="s">
        <v>342</v>
      </c>
      <c r="L14" s="65" t="s">
        <v>343</v>
      </c>
      <c r="M14" s="65" t="s">
        <v>344</v>
      </c>
      <c r="N14" s="66" t="s">
        <v>340</v>
      </c>
    </row>
    <row r="15" spans="1:14" s="2" customFormat="1" ht="44.25" customHeight="1">
      <c r="A15" s="110" t="s">
        <v>22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2"/>
    </row>
    <row r="16" spans="1:14" ht="59.25" customHeight="1">
      <c r="A16" s="3">
        <v>1</v>
      </c>
      <c r="B16" s="4" t="s">
        <v>23</v>
      </c>
      <c r="C16" s="4" t="s">
        <v>24</v>
      </c>
      <c r="D16" s="4" t="s">
        <v>25</v>
      </c>
      <c r="E16" s="5">
        <v>17710</v>
      </c>
      <c r="F16" s="5">
        <v>14000</v>
      </c>
      <c r="G16" s="10">
        <v>0</v>
      </c>
      <c r="H16" s="3">
        <v>41</v>
      </c>
      <c r="I16" s="6">
        <f>(H16*100/60)%</f>
        <v>0.6833333333333332</v>
      </c>
      <c r="J16" s="67">
        <v>41</v>
      </c>
      <c r="K16" s="73">
        <v>40</v>
      </c>
      <c r="L16" s="73"/>
      <c r="M16" s="68">
        <v>41</v>
      </c>
      <c r="N16" s="69">
        <f>(M16*100/60)%</f>
        <v>0.6833333333333332</v>
      </c>
    </row>
    <row r="17" spans="1:14" ht="140.25">
      <c r="A17" s="3">
        <v>2</v>
      </c>
      <c r="B17" s="4" t="s">
        <v>26</v>
      </c>
      <c r="C17" s="4" t="s">
        <v>27</v>
      </c>
      <c r="D17" s="4" t="s">
        <v>28</v>
      </c>
      <c r="E17" s="5">
        <v>770000</v>
      </c>
      <c r="F17" s="5">
        <v>770000</v>
      </c>
      <c r="G17" s="5">
        <v>770000</v>
      </c>
      <c r="H17" s="3">
        <v>48</v>
      </c>
      <c r="I17" s="6">
        <f>(H17*100/60)%</f>
        <v>0.8</v>
      </c>
      <c r="J17" s="67">
        <v>48</v>
      </c>
      <c r="K17" s="68">
        <v>48</v>
      </c>
      <c r="L17" s="68"/>
      <c r="M17" s="68">
        <f>(J17+K17)/2</f>
        <v>48</v>
      </c>
      <c r="N17" s="69">
        <f>(M17*100/60)%</f>
        <v>0.8</v>
      </c>
    </row>
    <row r="18" spans="1:14" ht="30" customHeight="1">
      <c r="A18" s="117" t="s">
        <v>11</v>
      </c>
      <c r="B18" s="118"/>
      <c r="C18" s="118"/>
      <c r="D18" s="119"/>
      <c r="E18" s="13">
        <f>SUM(E16:E17)</f>
        <v>787710</v>
      </c>
      <c r="F18" s="15">
        <f>SUM(F16:F17)</f>
        <v>784000</v>
      </c>
      <c r="G18" s="16">
        <f>SUM(G16:G17)</f>
        <v>770000</v>
      </c>
      <c r="H18" s="17"/>
      <c r="I18" s="17"/>
      <c r="J18" s="70"/>
      <c r="K18" s="70"/>
      <c r="L18" s="70"/>
      <c r="M18" s="70"/>
      <c r="N18" s="70"/>
    </row>
    <row r="19" spans="1:14" ht="60">
      <c r="A19" s="43" t="s">
        <v>0</v>
      </c>
      <c r="B19" s="43" t="s">
        <v>1</v>
      </c>
      <c r="C19" s="43" t="s">
        <v>2</v>
      </c>
      <c r="D19" s="43" t="s">
        <v>3</v>
      </c>
      <c r="E19" s="43" t="s">
        <v>338</v>
      </c>
      <c r="F19" s="43" t="s">
        <v>4</v>
      </c>
      <c r="G19" s="43" t="s">
        <v>5</v>
      </c>
      <c r="H19" s="43" t="s">
        <v>339</v>
      </c>
      <c r="I19" s="43" t="s">
        <v>340</v>
      </c>
      <c r="J19" s="65" t="s">
        <v>341</v>
      </c>
      <c r="K19" s="65" t="s">
        <v>342</v>
      </c>
      <c r="L19" s="65" t="s">
        <v>343</v>
      </c>
      <c r="M19" s="65" t="s">
        <v>344</v>
      </c>
      <c r="N19" s="66" t="s">
        <v>340</v>
      </c>
    </row>
    <row r="20" spans="1:14" s="2" customFormat="1" ht="36.75" customHeight="1">
      <c r="A20" s="110" t="s">
        <v>29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2"/>
    </row>
    <row r="21" spans="1:14" ht="76.5">
      <c r="A21" s="18">
        <v>1</v>
      </c>
      <c r="B21" s="3" t="s">
        <v>30</v>
      </c>
      <c r="C21" s="3" t="s">
        <v>31</v>
      </c>
      <c r="D21" s="3" t="s">
        <v>32</v>
      </c>
      <c r="E21" s="10">
        <v>402000</v>
      </c>
      <c r="F21" s="10">
        <v>250000</v>
      </c>
      <c r="G21" s="10">
        <v>0</v>
      </c>
      <c r="H21" s="3">
        <v>0</v>
      </c>
      <c r="I21" s="6">
        <v>0</v>
      </c>
      <c r="J21" s="67">
        <v>0</v>
      </c>
      <c r="K21" s="73">
        <v>0</v>
      </c>
      <c r="L21" s="73"/>
      <c r="M21" s="73"/>
      <c r="N21" s="73"/>
    </row>
    <row r="22" spans="1:14" ht="23.25" customHeight="1">
      <c r="A22" s="117" t="s">
        <v>11</v>
      </c>
      <c r="B22" s="118"/>
      <c r="C22" s="118"/>
      <c r="D22" s="119"/>
      <c r="E22" s="19">
        <v>402000</v>
      </c>
      <c r="F22" s="15">
        <f>SUM(F20:F21)</f>
        <v>250000</v>
      </c>
      <c r="G22" s="16">
        <f>SUM(G20:G21)</f>
        <v>0</v>
      </c>
      <c r="H22" s="20"/>
      <c r="I22" s="20"/>
      <c r="J22" s="68"/>
      <c r="K22" s="68"/>
      <c r="L22" s="68"/>
      <c r="M22" s="68"/>
      <c r="N22" s="68"/>
    </row>
    <row r="23" spans="1:14" ht="60">
      <c r="A23" s="43" t="s">
        <v>0</v>
      </c>
      <c r="B23" s="43" t="s">
        <v>1</v>
      </c>
      <c r="C23" s="43" t="s">
        <v>2</v>
      </c>
      <c r="D23" s="43" t="s">
        <v>3</v>
      </c>
      <c r="E23" s="64" t="s">
        <v>338</v>
      </c>
      <c r="F23" s="43" t="s">
        <v>4</v>
      </c>
      <c r="G23" s="43" t="s">
        <v>5</v>
      </c>
      <c r="H23" s="43" t="s">
        <v>339</v>
      </c>
      <c r="I23" s="43" t="s">
        <v>340</v>
      </c>
      <c r="J23" s="65" t="s">
        <v>341</v>
      </c>
      <c r="K23" s="65" t="s">
        <v>342</v>
      </c>
      <c r="L23" s="65" t="s">
        <v>343</v>
      </c>
      <c r="M23" s="65" t="s">
        <v>344</v>
      </c>
      <c r="N23" s="66" t="s">
        <v>340</v>
      </c>
    </row>
    <row r="24" spans="1:14" s="2" customFormat="1" ht="48.75" customHeight="1">
      <c r="A24" s="110" t="s">
        <v>33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89.25">
      <c r="A25" s="21">
        <v>1</v>
      </c>
      <c r="B25" s="4" t="s">
        <v>34</v>
      </c>
      <c r="C25" s="4" t="s">
        <v>35</v>
      </c>
      <c r="D25" s="4" t="s">
        <v>36</v>
      </c>
      <c r="E25" s="10">
        <v>38400</v>
      </c>
      <c r="F25" s="5">
        <v>16000</v>
      </c>
      <c r="G25" s="10">
        <v>12000</v>
      </c>
      <c r="H25" s="3">
        <v>54</v>
      </c>
      <c r="I25" s="6">
        <v>0.9</v>
      </c>
      <c r="J25" s="67">
        <v>54</v>
      </c>
      <c r="K25" s="73">
        <v>53</v>
      </c>
      <c r="L25" s="73"/>
      <c r="M25" s="73">
        <v>54</v>
      </c>
      <c r="N25" s="69">
        <f>(M25*100/60)%</f>
        <v>0.9</v>
      </c>
    </row>
    <row r="26" spans="1:14" ht="51">
      <c r="A26" s="21">
        <v>2</v>
      </c>
      <c r="B26" s="4" t="s">
        <v>37</v>
      </c>
      <c r="C26" s="4" t="s">
        <v>38</v>
      </c>
      <c r="D26" s="4" t="s">
        <v>39</v>
      </c>
      <c r="E26" s="10">
        <v>96816.2</v>
      </c>
      <c r="F26" s="5">
        <v>35000</v>
      </c>
      <c r="G26" s="10">
        <v>18000</v>
      </c>
      <c r="H26" s="3">
        <v>46</v>
      </c>
      <c r="I26" s="6">
        <v>0.7666666666666667</v>
      </c>
      <c r="J26" s="67">
        <v>46</v>
      </c>
      <c r="K26" s="73">
        <v>46</v>
      </c>
      <c r="L26" s="73"/>
      <c r="M26" s="73">
        <f>(J26+K26)/2</f>
        <v>46</v>
      </c>
      <c r="N26" s="69">
        <f>(M26*100/60)%</f>
        <v>0.7666666666666667</v>
      </c>
    </row>
    <row r="27" spans="1:14" ht="51">
      <c r="A27" s="21">
        <v>3</v>
      </c>
      <c r="B27" s="4" t="s">
        <v>40</v>
      </c>
      <c r="C27" s="4" t="s">
        <v>41</v>
      </c>
      <c r="D27" s="4" t="s">
        <v>42</v>
      </c>
      <c r="E27" s="10">
        <v>14160</v>
      </c>
      <c r="F27" s="5">
        <v>11300</v>
      </c>
      <c r="G27" s="10">
        <v>11000</v>
      </c>
      <c r="H27" s="3">
        <v>49</v>
      </c>
      <c r="I27" s="6">
        <v>0.8083333333333332</v>
      </c>
      <c r="J27" s="67">
        <v>49</v>
      </c>
      <c r="K27" s="73">
        <v>48</v>
      </c>
      <c r="L27" s="73"/>
      <c r="M27" s="73">
        <v>49</v>
      </c>
      <c r="N27" s="69">
        <f aca="true" t="shared" si="0" ref="N27:N67">(M27*100/60)%</f>
        <v>0.8166666666666668</v>
      </c>
    </row>
    <row r="28" spans="1:14" ht="76.5">
      <c r="A28" s="21">
        <v>4</v>
      </c>
      <c r="B28" s="22" t="s">
        <v>43</v>
      </c>
      <c r="C28" s="22" t="s">
        <v>44</v>
      </c>
      <c r="D28" s="22" t="s">
        <v>45</v>
      </c>
      <c r="E28" s="10">
        <v>23805</v>
      </c>
      <c r="F28" s="23">
        <v>17000</v>
      </c>
      <c r="G28" s="10">
        <v>10000</v>
      </c>
      <c r="H28" s="3">
        <v>44</v>
      </c>
      <c r="I28" s="6">
        <v>0.725</v>
      </c>
      <c r="J28" s="67">
        <v>42</v>
      </c>
      <c r="K28" s="68">
        <v>45</v>
      </c>
      <c r="L28" s="68"/>
      <c r="M28" s="68">
        <v>44</v>
      </c>
      <c r="N28" s="69">
        <f t="shared" si="0"/>
        <v>0.7333333333333333</v>
      </c>
    </row>
    <row r="29" spans="1:14" ht="51">
      <c r="A29" s="74">
        <v>5</v>
      </c>
      <c r="B29" s="51" t="s">
        <v>46</v>
      </c>
      <c r="C29" s="51" t="s">
        <v>47</v>
      </c>
      <c r="D29" s="51" t="s">
        <v>48</v>
      </c>
      <c r="E29" s="53">
        <v>10100</v>
      </c>
      <c r="F29" s="52">
        <v>8080</v>
      </c>
      <c r="G29" s="53">
        <v>0</v>
      </c>
      <c r="H29" s="37">
        <v>30</v>
      </c>
      <c r="I29" s="38">
        <v>0.5</v>
      </c>
      <c r="J29" s="67">
        <v>30</v>
      </c>
      <c r="K29" s="73">
        <v>29</v>
      </c>
      <c r="L29" s="73"/>
      <c r="M29" s="73">
        <v>30</v>
      </c>
      <c r="N29" s="69">
        <f t="shared" si="0"/>
        <v>0.5</v>
      </c>
    </row>
    <row r="30" spans="1:14" ht="51">
      <c r="A30" s="21">
        <v>6</v>
      </c>
      <c r="B30" s="22" t="s">
        <v>49</v>
      </c>
      <c r="C30" s="22" t="s">
        <v>50</v>
      </c>
      <c r="D30" s="4" t="s">
        <v>51</v>
      </c>
      <c r="E30" s="10">
        <v>17500</v>
      </c>
      <c r="F30" s="5">
        <v>6000</v>
      </c>
      <c r="G30" s="10">
        <v>4000</v>
      </c>
      <c r="H30" s="3">
        <v>44</v>
      </c>
      <c r="I30" s="6">
        <v>0.7333333333333333</v>
      </c>
      <c r="J30" s="67">
        <v>43</v>
      </c>
      <c r="K30" s="73">
        <v>45</v>
      </c>
      <c r="L30" s="73"/>
      <c r="M30" s="73">
        <f aca="true" t="shared" si="1" ref="M30:M44">(J30+K30)/2</f>
        <v>44</v>
      </c>
      <c r="N30" s="69">
        <f t="shared" si="0"/>
        <v>0.7333333333333333</v>
      </c>
    </row>
    <row r="31" spans="1:14" ht="63.75">
      <c r="A31" s="21">
        <v>7</v>
      </c>
      <c r="B31" s="22" t="s">
        <v>52</v>
      </c>
      <c r="C31" s="22" t="s">
        <v>53</v>
      </c>
      <c r="D31" s="22" t="s">
        <v>54</v>
      </c>
      <c r="E31" s="10">
        <v>63000</v>
      </c>
      <c r="F31" s="23">
        <v>50000</v>
      </c>
      <c r="G31" s="10">
        <v>40000</v>
      </c>
      <c r="H31" s="3">
        <v>50</v>
      </c>
      <c r="I31" s="6">
        <f>(H31*100/60)%</f>
        <v>0.8333333333333333</v>
      </c>
      <c r="J31" s="67">
        <v>50</v>
      </c>
      <c r="K31" s="73">
        <v>50</v>
      </c>
      <c r="L31" s="73"/>
      <c r="M31" s="73">
        <f t="shared" si="1"/>
        <v>50</v>
      </c>
      <c r="N31" s="69">
        <f t="shared" si="0"/>
        <v>0.8333333333333333</v>
      </c>
    </row>
    <row r="32" spans="1:14" ht="140.25">
      <c r="A32" s="21">
        <v>8</v>
      </c>
      <c r="B32" s="4" t="s">
        <v>55</v>
      </c>
      <c r="C32" s="4" t="s">
        <v>56</v>
      </c>
      <c r="D32" s="4" t="s">
        <v>57</v>
      </c>
      <c r="E32" s="10">
        <v>18000</v>
      </c>
      <c r="F32" s="5">
        <v>12200</v>
      </c>
      <c r="G32" s="10">
        <v>8000</v>
      </c>
      <c r="H32" s="3">
        <v>48</v>
      </c>
      <c r="I32" s="6">
        <v>0.8</v>
      </c>
      <c r="J32" s="67">
        <v>47</v>
      </c>
      <c r="K32" s="73">
        <v>48</v>
      </c>
      <c r="L32" s="73"/>
      <c r="M32" s="73">
        <v>48</v>
      </c>
      <c r="N32" s="69">
        <f t="shared" si="0"/>
        <v>0.8</v>
      </c>
    </row>
    <row r="33" spans="1:14" ht="76.5">
      <c r="A33" s="21">
        <v>9</v>
      </c>
      <c r="B33" s="22" t="s">
        <v>58</v>
      </c>
      <c r="C33" s="22" t="s">
        <v>59</v>
      </c>
      <c r="D33" s="22" t="s">
        <v>60</v>
      </c>
      <c r="E33" s="10">
        <v>18100</v>
      </c>
      <c r="F33" s="5">
        <v>13900</v>
      </c>
      <c r="G33" s="10">
        <v>10000</v>
      </c>
      <c r="H33" s="3">
        <v>48</v>
      </c>
      <c r="I33" s="6">
        <v>0.8</v>
      </c>
      <c r="J33" s="67">
        <v>48</v>
      </c>
      <c r="K33" s="73">
        <v>47</v>
      </c>
      <c r="L33" s="73"/>
      <c r="M33" s="73">
        <v>48</v>
      </c>
      <c r="N33" s="69">
        <f t="shared" si="0"/>
        <v>0.8</v>
      </c>
    </row>
    <row r="34" spans="1:14" ht="38.25">
      <c r="A34" s="21">
        <v>10</v>
      </c>
      <c r="B34" s="4" t="s">
        <v>61</v>
      </c>
      <c r="C34" s="4" t="s">
        <v>62</v>
      </c>
      <c r="D34" s="4" t="s">
        <v>63</v>
      </c>
      <c r="E34" s="10">
        <v>38050</v>
      </c>
      <c r="F34" s="5">
        <v>28450</v>
      </c>
      <c r="G34" s="10">
        <v>12000</v>
      </c>
      <c r="H34" s="3">
        <v>51</v>
      </c>
      <c r="I34" s="6">
        <v>0.85</v>
      </c>
      <c r="J34" s="67">
        <v>53</v>
      </c>
      <c r="K34" s="73">
        <v>49</v>
      </c>
      <c r="L34" s="73"/>
      <c r="M34" s="73">
        <f t="shared" si="1"/>
        <v>51</v>
      </c>
      <c r="N34" s="69">
        <f t="shared" si="0"/>
        <v>0.85</v>
      </c>
    </row>
    <row r="35" spans="1:14" ht="51">
      <c r="A35" s="21">
        <v>11</v>
      </c>
      <c r="B35" s="4" t="s">
        <v>64</v>
      </c>
      <c r="C35" s="4" t="s">
        <v>65</v>
      </c>
      <c r="D35" s="4" t="s">
        <v>66</v>
      </c>
      <c r="E35" s="10">
        <v>19061</v>
      </c>
      <c r="F35" s="5">
        <v>12265</v>
      </c>
      <c r="G35" s="10">
        <v>9000</v>
      </c>
      <c r="H35" s="3">
        <v>56</v>
      </c>
      <c r="I35" s="6">
        <v>0.925</v>
      </c>
      <c r="J35" s="67">
        <v>56</v>
      </c>
      <c r="K35" s="73">
        <v>55</v>
      </c>
      <c r="L35" s="73"/>
      <c r="M35" s="73">
        <v>56</v>
      </c>
      <c r="N35" s="69">
        <f t="shared" si="0"/>
        <v>0.9333333333333332</v>
      </c>
    </row>
    <row r="36" spans="1:14" ht="127.5">
      <c r="A36" s="21">
        <v>12</v>
      </c>
      <c r="B36" s="22" t="s">
        <v>67</v>
      </c>
      <c r="C36" s="22" t="s">
        <v>68</v>
      </c>
      <c r="D36" s="22" t="s">
        <v>69</v>
      </c>
      <c r="E36" s="10">
        <v>12900</v>
      </c>
      <c r="F36" s="5">
        <v>9000</v>
      </c>
      <c r="G36" s="10">
        <v>8000</v>
      </c>
      <c r="H36" s="3">
        <v>57</v>
      </c>
      <c r="I36" s="6">
        <v>0.95</v>
      </c>
      <c r="J36" s="67">
        <v>58</v>
      </c>
      <c r="K36" s="68">
        <v>56</v>
      </c>
      <c r="L36" s="68"/>
      <c r="M36" s="68">
        <f t="shared" si="1"/>
        <v>57</v>
      </c>
      <c r="N36" s="69">
        <f t="shared" si="0"/>
        <v>0.95</v>
      </c>
    </row>
    <row r="37" spans="1:14" ht="127.5">
      <c r="A37" s="21">
        <v>13</v>
      </c>
      <c r="B37" s="4" t="s">
        <v>70</v>
      </c>
      <c r="C37" s="22" t="s">
        <v>68</v>
      </c>
      <c r="D37" s="22" t="s">
        <v>71</v>
      </c>
      <c r="E37" s="10">
        <v>7150</v>
      </c>
      <c r="F37" s="5">
        <v>4950</v>
      </c>
      <c r="G37" s="10">
        <v>3000</v>
      </c>
      <c r="H37" s="3">
        <v>50</v>
      </c>
      <c r="I37" s="6">
        <f>(H37*100/60)%</f>
        <v>0.8333333333333333</v>
      </c>
      <c r="J37" s="67">
        <v>50</v>
      </c>
      <c r="K37" s="73">
        <v>50</v>
      </c>
      <c r="L37" s="73"/>
      <c r="M37" s="73">
        <f t="shared" si="1"/>
        <v>50</v>
      </c>
      <c r="N37" s="69">
        <f t="shared" si="0"/>
        <v>0.8333333333333333</v>
      </c>
    </row>
    <row r="38" spans="1:14" ht="66.75" customHeight="1">
      <c r="A38" s="74">
        <v>14</v>
      </c>
      <c r="B38" s="51" t="s">
        <v>72</v>
      </c>
      <c r="C38" s="51" t="s">
        <v>73</v>
      </c>
      <c r="D38" s="51" t="s">
        <v>74</v>
      </c>
      <c r="E38" s="53">
        <v>20000</v>
      </c>
      <c r="F38" s="52">
        <v>16000</v>
      </c>
      <c r="G38" s="53">
        <v>0</v>
      </c>
      <c r="H38" s="37">
        <v>35</v>
      </c>
      <c r="I38" s="38">
        <f>(H38*100/60)%</f>
        <v>0.5833333333333334</v>
      </c>
      <c r="J38" s="67">
        <v>35</v>
      </c>
      <c r="K38" s="73">
        <v>35</v>
      </c>
      <c r="L38" s="73"/>
      <c r="M38" s="73">
        <f t="shared" si="1"/>
        <v>35</v>
      </c>
      <c r="N38" s="69">
        <f t="shared" si="0"/>
        <v>0.5833333333333334</v>
      </c>
    </row>
    <row r="39" spans="1:14" ht="136.5" customHeight="1">
      <c r="A39" s="21">
        <v>15</v>
      </c>
      <c r="B39" s="4" t="s">
        <v>75</v>
      </c>
      <c r="C39" s="4" t="s">
        <v>76</v>
      </c>
      <c r="D39" s="4" t="s">
        <v>77</v>
      </c>
      <c r="E39" s="10">
        <v>3870</v>
      </c>
      <c r="F39" s="5">
        <v>2950</v>
      </c>
      <c r="G39" s="10">
        <v>2500</v>
      </c>
      <c r="H39" s="3">
        <v>42</v>
      </c>
      <c r="I39" s="6">
        <v>0.7</v>
      </c>
      <c r="J39" s="67">
        <v>42</v>
      </c>
      <c r="K39" s="73">
        <v>42</v>
      </c>
      <c r="L39" s="73"/>
      <c r="M39" s="73">
        <f t="shared" si="1"/>
        <v>42</v>
      </c>
      <c r="N39" s="69">
        <f t="shared" si="0"/>
        <v>0.7</v>
      </c>
    </row>
    <row r="40" spans="1:14" ht="51">
      <c r="A40" s="21">
        <v>16</v>
      </c>
      <c r="B40" s="4" t="s">
        <v>78</v>
      </c>
      <c r="C40" s="4" t="s">
        <v>79</v>
      </c>
      <c r="D40" s="4" t="s">
        <v>80</v>
      </c>
      <c r="E40" s="10">
        <v>24313.21</v>
      </c>
      <c r="F40" s="5">
        <v>18780</v>
      </c>
      <c r="G40" s="10">
        <v>10000</v>
      </c>
      <c r="H40" s="3">
        <v>49</v>
      </c>
      <c r="I40" s="6">
        <v>0.82</v>
      </c>
      <c r="J40" s="67">
        <v>50</v>
      </c>
      <c r="K40" s="73">
        <v>47</v>
      </c>
      <c r="L40" s="73"/>
      <c r="M40" s="73">
        <v>49</v>
      </c>
      <c r="N40" s="69">
        <f t="shared" si="0"/>
        <v>0.8166666666666668</v>
      </c>
    </row>
    <row r="41" spans="1:14" ht="51">
      <c r="A41" s="21">
        <v>17</v>
      </c>
      <c r="B41" s="4" t="s">
        <v>81</v>
      </c>
      <c r="C41" s="4" t="s">
        <v>79</v>
      </c>
      <c r="D41" s="4" t="s">
        <v>82</v>
      </c>
      <c r="E41" s="10">
        <v>21338.21</v>
      </c>
      <c r="F41" s="5">
        <v>16780</v>
      </c>
      <c r="G41" s="10">
        <v>9000</v>
      </c>
      <c r="H41" s="3">
        <v>49</v>
      </c>
      <c r="I41" s="6">
        <v>0.82</v>
      </c>
      <c r="J41" s="67">
        <v>50</v>
      </c>
      <c r="K41" s="68">
        <v>47</v>
      </c>
      <c r="L41" s="68"/>
      <c r="M41" s="68">
        <v>49</v>
      </c>
      <c r="N41" s="69">
        <f t="shared" si="0"/>
        <v>0.8166666666666668</v>
      </c>
    </row>
    <row r="42" spans="1:14" ht="66.75" customHeight="1">
      <c r="A42" s="21">
        <v>18</v>
      </c>
      <c r="B42" s="4" t="s">
        <v>83</v>
      </c>
      <c r="C42" s="4" t="s">
        <v>84</v>
      </c>
      <c r="D42" s="4" t="s">
        <v>85</v>
      </c>
      <c r="E42" s="10">
        <v>53870</v>
      </c>
      <c r="F42" s="5">
        <v>43070</v>
      </c>
      <c r="G42" s="10">
        <v>34000</v>
      </c>
      <c r="H42" s="3">
        <v>53</v>
      </c>
      <c r="I42" s="6">
        <f>(H42*100/60)%</f>
        <v>0.8833333333333333</v>
      </c>
      <c r="J42" s="67">
        <v>53</v>
      </c>
      <c r="K42" s="73">
        <v>53</v>
      </c>
      <c r="L42" s="73"/>
      <c r="M42" s="73">
        <f t="shared" si="1"/>
        <v>53</v>
      </c>
      <c r="N42" s="69">
        <f t="shared" si="0"/>
        <v>0.8833333333333333</v>
      </c>
    </row>
    <row r="43" spans="1:14" ht="114.75">
      <c r="A43" s="21">
        <v>19</v>
      </c>
      <c r="B43" s="4" t="s">
        <v>86</v>
      </c>
      <c r="C43" s="4" t="s">
        <v>87</v>
      </c>
      <c r="D43" s="4" t="s">
        <v>88</v>
      </c>
      <c r="E43" s="10">
        <v>125000</v>
      </c>
      <c r="F43" s="5">
        <v>94000</v>
      </c>
      <c r="G43" s="10">
        <v>25000</v>
      </c>
      <c r="H43" s="3">
        <v>48</v>
      </c>
      <c r="I43" s="6">
        <f>(H43*100/60)%</f>
        <v>0.8</v>
      </c>
      <c r="J43" s="67">
        <v>47</v>
      </c>
      <c r="K43" s="73">
        <v>49</v>
      </c>
      <c r="L43" s="73"/>
      <c r="M43" s="73">
        <f t="shared" si="1"/>
        <v>48</v>
      </c>
      <c r="N43" s="69">
        <f t="shared" si="0"/>
        <v>0.8</v>
      </c>
    </row>
    <row r="44" spans="1:14" ht="63.75">
      <c r="A44" s="21">
        <v>20</v>
      </c>
      <c r="B44" s="4" t="s">
        <v>89</v>
      </c>
      <c r="C44" s="4" t="s">
        <v>90</v>
      </c>
      <c r="D44" s="4" t="s">
        <v>91</v>
      </c>
      <c r="E44" s="10">
        <v>59040</v>
      </c>
      <c r="F44" s="5">
        <v>43700</v>
      </c>
      <c r="G44" s="10">
        <v>25000</v>
      </c>
      <c r="H44" s="3">
        <v>50</v>
      </c>
      <c r="I44" s="6">
        <f>(H44*100/60)%</f>
        <v>0.8333333333333333</v>
      </c>
      <c r="J44" s="67">
        <v>49</v>
      </c>
      <c r="K44" s="73">
        <v>51</v>
      </c>
      <c r="L44" s="73"/>
      <c r="M44" s="73">
        <f t="shared" si="1"/>
        <v>50</v>
      </c>
      <c r="N44" s="69">
        <f t="shared" si="0"/>
        <v>0.8333333333333333</v>
      </c>
    </row>
    <row r="45" spans="1:14" ht="63.75">
      <c r="A45" s="21">
        <v>21</v>
      </c>
      <c r="B45" s="4" t="s">
        <v>92</v>
      </c>
      <c r="C45" s="4" t="s">
        <v>90</v>
      </c>
      <c r="D45" s="4" t="s">
        <v>93</v>
      </c>
      <c r="E45" s="3" t="s">
        <v>345</v>
      </c>
      <c r="F45" s="5">
        <v>8560</v>
      </c>
      <c r="G45" s="10">
        <v>5000</v>
      </c>
      <c r="H45" s="3">
        <v>49</v>
      </c>
      <c r="I45" s="6">
        <f>(H45*100/60)%</f>
        <v>0.8166666666666668</v>
      </c>
      <c r="J45" s="67">
        <v>46</v>
      </c>
      <c r="K45" s="73">
        <v>51</v>
      </c>
      <c r="L45" s="73"/>
      <c r="M45" s="73">
        <v>49</v>
      </c>
      <c r="N45" s="69">
        <f t="shared" si="0"/>
        <v>0.8166666666666668</v>
      </c>
    </row>
    <row r="46" spans="1:14" ht="38.25">
      <c r="A46" s="21">
        <v>22</v>
      </c>
      <c r="B46" s="4" t="s">
        <v>94</v>
      </c>
      <c r="C46" s="4" t="s">
        <v>90</v>
      </c>
      <c r="D46" s="4" t="s">
        <v>95</v>
      </c>
      <c r="E46" s="3" t="s">
        <v>346</v>
      </c>
      <c r="F46" s="4" t="s">
        <v>96</v>
      </c>
      <c r="G46" s="5">
        <v>97750</v>
      </c>
      <c r="H46" s="3">
        <v>45</v>
      </c>
      <c r="I46" s="6">
        <f>(H46*100/60)%</f>
        <v>0.75</v>
      </c>
      <c r="J46" s="67">
        <v>45</v>
      </c>
      <c r="K46" s="73">
        <v>45</v>
      </c>
      <c r="L46" s="73"/>
      <c r="M46" s="73">
        <v>45</v>
      </c>
      <c r="N46" s="69">
        <f t="shared" si="0"/>
        <v>0.75</v>
      </c>
    </row>
    <row r="47" spans="1:14" ht="63.75">
      <c r="A47" s="21">
        <v>23</v>
      </c>
      <c r="B47" s="4" t="s">
        <v>97</v>
      </c>
      <c r="C47" s="4" t="s">
        <v>98</v>
      </c>
      <c r="D47" s="4" t="s">
        <v>99</v>
      </c>
      <c r="E47" s="10">
        <v>62500</v>
      </c>
      <c r="F47" s="5">
        <v>25000</v>
      </c>
      <c r="G47" s="10">
        <v>15000</v>
      </c>
      <c r="H47" s="3">
        <v>57</v>
      </c>
      <c r="I47" s="6">
        <v>0.95</v>
      </c>
      <c r="J47" s="67">
        <v>59</v>
      </c>
      <c r="K47" s="73">
        <v>55</v>
      </c>
      <c r="L47" s="73"/>
      <c r="M47" s="73">
        <f>(K47+J47)/2</f>
        <v>57</v>
      </c>
      <c r="N47" s="69">
        <f t="shared" si="0"/>
        <v>0.95</v>
      </c>
    </row>
    <row r="48" spans="1:14" ht="76.5">
      <c r="A48" s="21">
        <v>24</v>
      </c>
      <c r="B48" s="4" t="s">
        <v>100</v>
      </c>
      <c r="C48" s="4" t="s">
        <v>101</v>
      </c>
      <c r="D48" s="4" t="s">
        <v>102</v>
      </c>
      <c r="E48" s="10">
        <v>23650</v>
      </c>
      <c r="F48" s="5">
        <v>12100</v>
      </c>
      <c r="G48" s="10">
        <v>8000</v>
      </c>
      <c r="H48" s="3">
        <v>46</v>
      </c>
      <c r="I48" s="6">
        <f aca="true" t="shared" si="2" ref="I48:I85">(H48*100/60)%</f>
        <v>0.7666666666666667</v>
      </c>
      <c r="J48" s="67">
        <v>45</v>
      </c>
      <c r="K48" s="73">
        <v>47</v>
      </c>
      <c r="L48" s="73"/>
      <c r="M48" s="73">
        <f>(K48+J48)/2</f>
        <v>46</v>
      </c>
      <c r="N48" s="69">
        <f t="shared" si="0"/>
        <v>0.7666666666666667</v>
      </c>
    </row>
    <row r="49" spans="1:14" ht="51">
      <c r="A49" s="74">
        <v>25</v>
      </c>
      <c r="B49" s="54" t="s">
        <v>103</v>
      </c>
      <c r="C49" s="54" t="s">
        <v>104</v>
      </c>
      <c r="D49" s="51" t="s">
        <v>105</v>
      </c>
      <c r="E49" s="53">
        <v>24700</v>
      </c>
      <c r="F49" s="52">
        <v>8500</v>
      </c>
      <c r="G49" s="53">
        <v>0</v>
      </c>
      <c r="H49" s="39">
        <v>39</v>
      </c>
      <c r="I49" s="40">
        <f t="shared" si="2"/>
        <v>0.65</v>
      </c>
      <c r="J49" s="67">
        <v>38</v>
      </c>
      <c r="K49" s="68">
        <v>40</v>
      </c>
      <c r="L49" s="68">
        <v>39</v>
      </c>
      <c r="M49" s="75">
        <v>39</v>
      </c>
      <c r="N49" s="69">
        <f>(M49*100/60)%</f>
        <v>0.65</v>
      </c>
    </row>
    <row r="50" spans="1:14" ht="76.5">
      <c r="A50" s="21">
        <v>26</v>
      </c>
      <c r="B50" s="4" t="s">
        <v>106</v>
      </c>
      <c r="C50" s="4" t="s">
        <v>107</v>
      </c>
      <c r="D50" s="4" t="s">
        <v>108</v>
      </c>
      <c r="E50" s="10">
        <v>51340</v>
      </c>
      <c r="F50" s="5">
        <v>22700</v>
      </c>
      <c r="G50" s="10">
        <v>18000</v>
      </c>
      <c r="H50" s="3">
        <v>56</v>
      </c>
      <c r="I50" s="6">
        <f t="shared" si="2"/>
        <v>0.9333333333333332</v>
      </c>
      <c r="J50" s="67">
        <v>56</v>
      </c>
      <c r="K50" s="73">
        <v>56</v>
      </c>
      <c r="L50" s="73"/>
      <c r="M50" s="73">
        <f>(K50+J50)/2</f>
        <v>56</v>
      </c>
      <c r="N50" s="69">
        <f t="shared" si="0"/>
        <v>0.9333333333333332</v>
      </c>
    </row>
    <row r="51" spans="1:14" ht="51">
      <c r="A51" s="21">
        <v>27</v>
      </c>
      <c r="B51" s="4" t="s">
        <v>109</v>
      </c>
      <c r="C51" s="4" t="s">
        <v>110</v>
      </c>
      <c r="D51" s="4" t="s">
        <v>111</v>
      </c>
      <c r="E51" s="10">
        <v>64640</v>
      </c>
      <c r="F51" s="5">
        <v>30540</v>
      </c>
      <c r="G51" s="10">
        <v>15000</v>
      </c>
      <c r="H51" s="3">
        <v>48</v>
      </c>
      <c r="I51" s="6">
        <f t="shared" si="2"/>
        <v>0.8</v>
      </c>
      <c r="J51" s="67">
        <v>48</v>
      </c>
      <c r="K51" s="73">
        <v>48</v>
      </c>
      <c r="L51" s="73"/>
      <c r="M51" s="73">
        <f aca="true" t="shared" si="3" ref="M51:M64">(K51+J51)/2</f>
        <v>48</v>
      </c>
      <c r="N51" s="69">
        <f t="shared" si="0"/>
        <v>0.8</v>
      </c>
    </row>
    <row r="52" spans="1:14" ht="76.5">
      <c r="A52" s="74">
        <v>28</v>
      </c>
      <c r="B52" s="51" t="s">
        <v>112</v>
      </c>
      <c r="C52" s="51" t="s">
        <v>113</v>
      </c>
      <c r="D52" s="51" t="s">
        <v>114</v>
      </c>
      <c r="E52" s="53">
        <v>35100</v>
      </c>
      <c r="F52" s="52">
        <v>28600</v>
      </c>
      <c r="G52" s="53">
        <v>0</v>
      </c>
      <c r="H52" s="37">
        <v>37</v>
      </c>
      <c r="I52" s="38">
        <f t="shared" si="2"/>
        <v>0.6166666666666667</v>
      </c>
      <c r="J52" s="67">
        <v>37</v>
      </c>
      <c r="K52" s="73">
        <v>37</v>
      </c>
      <c r="L52" s="73"/>
      <c r="M52" s="73">
        <f t="shared" si="3"/>
        <v>37</v>
      </c>
      <c r="N52" s="69">
        <f t="shared" si="0"/>
        <v>0.6166666666666667</v>
      </c>
    </row>
    <row r="53" spans="1:14" ht="76.5">
      <c r="A53" s="21">
        <v>29</v>
      </c>
      <c r="B53" s="4" t="s">
        <v>115</v>
      </c>
      <c r="C53" s="4" t="s">
        <v>113</v>
      </c>
      <c r="D53" s="4" t="s">
        <v>116</v>
      </c>
      <c r="E53" s="10">
        <v>34400</v>
      </c>
      <c r="F53" s="5">
        <v>27300</v>
      </c>
      <c r="G53" s="10">
        <v>0</v>
      </c>
      <c r="H53" s="3">
        <v>40</v>
      </c>
      <c r="I53" s="6">
        <f t="shared" si="2"/>
        <v>0.6666666666666667</v>
      </c>
      <c r="J53" s="67">
        <v>42</v>
      </c>
      <c r="K53" s="73">
        <v>42</v>
      </c>
      <c r="L53" s="73"/>
      <c r="M53" s="73">
        <v>40</v>
      </c>
      <c r="N53" s="69">
        <f t="shared" si="0"/>
        <v>0.6666666666666667</v>
      </c>
    </row>
    <row r="54" spans="1:14" ht="89.25">
      <c r="A54" s="74">
        <v>30</v>
      </c>
      <c r="B54" s="51" t="s">
        <v>117</v>
      </c>
      <c r="C54" s="51" t="s">
        <v>113</v>
      </c>
      <c r="D54" s="51" t="s">
        <v>118</v>
      </c>
      <c r="E54" s="53">
        <v>16400</v>
      </c>
      <c r="F54" s="52">
        <v>13100</v>
      </c>
      <c r="G54" s="52">
        <v>13100</v>
      </c>
      <c r="H54" s="37">
        <v>43</v>
      </c>
      <c r="I54" s="38">
        <f t="shared" si="2"/>
        <v>0.7166666666666667</v>
      </c>
      <c r="J54" s="67">
        <v>42</v>
      </c>
      <c r="K54" s="73">
        <v>43</v>
      </c>
      <c r="L54" s="73"/>
      <c r="M54" s="73">
        <v>43</v>
      </c>
      <c r="N54" s="69">
        <f t="shared" si="0"/>
        <v>0.7166666666666667</v>
      </c>
    </row>
    <row r="55" spans="1:14" ht="76.5">
      <c r="A55" s="74">
        <v>31</v>
      </c>
      <c r="B55" s="51" t="s">
        <v>119</v>
      </c>
      <c r="C55" s="51" t="s">
        <v>113</v>
      </c>
      <c r="D55" s="51" t="s">
        <v>120</v>
      </c>
      <c r="E55" s="53">
        <v>20400</v>
      </c>
      <c r="F55" s="52">
        <v>16200</v>
      </c>
      <c r="G55" s="52">
        <v>0</v>
      </c>
      <c r="H55" s="37">
        <v>33</v>
      </c>
      <c r="I55" s="38">
        <f t="shared" si="2"/>
        <v>0.55</v>
      </c>
      <c r="J55" s="67">
        <v>33</v>
      </c>
      <c r="K55" s="73">
        <v>33</v>
      </c>
      <c r="L55" s="73"/>
      <c r="M55" s="73">
        <f t="shared" si="3"/>
        <v>33</v>
      </c>
      <c r="N55" s="69">
        <f t="shared" si="0"/>
        <v>0.55</v>
      </c>
    </row>
    <row r="56" spans="1:14" ht="89.25">
      <c r="A56" s="21">
        <v>32</v>
      </c>
      <c r="B56" s="4" t="s">
        <v>121</v>
      </c>
      <c r="C56" s="4" t="s">
        <v>122</v>
      </c>
      <c r="D56" s="4" t="s">
        <v>123</v>
      </c>
      <c r="E56" s="10">
        <v>101500</v>
      </c>
      <c r="F56" s="5">
        <v>30000</v>
      </c>
      <c r="G56" s="10">
        <v>20000</v>
      </c>
      <c r="H56" s="3">
        <v>58</v>
      </c>
      <c r="I56" s="6">
        <f t="shared" si="2"/>
        <v>0.9666666666666667</v>
      </c>
      <c r="J56" s="67">
        <v>58</v>
      </c>
      <c r="K56" s="68">
        <v>58</v>
      </c>
      <c r="L56" s="68"/>
      <c r="M56" s="68">
        <f t="shared" si="3"/>
        <v>58</v>
      </c>
      <c r="N56" s="69">
        <f t="shared" si="0"/>
        <v>0.9666666666666667</v>
      </c>
    </row>
    <row r="57" spans="1:14" ht="89.25">
      <c r="A57" s="21">
        <v>33</v>
      </c>
      <c r="B57" s="4" t="s">
        <v>124</v>
      </c>
      <c r="C57" s="4" t="s">
        <v>122</v>
      </c>
      <c r="D57" s="4" t="s">
        <v>125</v>
      </c>
      <c r="E57" s="10">
        <v>101500</v>
      </c>
      <c r="F57" s="5">
        <v>30000</v>
      </c>
      <c r="G57" s="10">
        <v>15000</v>
      </c>
      <c r="H57" s="3">
        <v>58</v>
      </c>
      <c r="I57" s="6">
        <f t="shared" si="2"/>
        <v>0.9666666666666667</v>
      </c>
      <c r="J57" s="67">
        <v>58</v>
      </c>
      <c r="K57" s="73">
        <v>58</v>
      </c>
      <c r="L57" s="73"/>
      <c r="M57" s="73">
        <f t="shared" si="3"/>
        <v>58</v>
      </c>
      <c r="N57" s="69">
        <f t="shared" si="0"/>
        <v>0.9666666666666667</v>
      </c>
    </row>
    <row r="58" spans="1:14" ht="76.5">
      <c r="A58" s="21">
        <v>34</v>
      </c>
      <c r="B58" s="4" t="s">
        <v>126</v>
      </c>
      <c r="C58" s="4" t="s">
        <v>122</v>
      </c>
      <c r="D58" s="4" t="s">
        <v>127</v>
      </c>
      <c r="E58" s="10">
        <v>99500</v>
      </c>
      <c r="F58" s="5">
        <v>25000</v>
      </c>
      <c r="G58" s="10">
        <v>20000</v>
      </c>
      <c r="H58" s="3">
        <v>57</v>
      </c>
      <c r="I58" s="6">
        <f t="shared" si="2"/>
        <v>0.95</v>
      </c>
      <c r="J58" s="67">
        <v>57</v>
      </c>
      <c r="K58" s="73">
        <v>57</v>
      </c>
      <c r="L58" s="73"/>
      <c r="M58" s="73">
        <f t="shared" si="3"/>
        <v>57</v>
      </c>
      <c r="N58" s="69">
        <f t="shared" si="0"/>
        <v>0.95</v>
      </c>
    </row>
    <row r="59" spans="1:14" ht="51">
      <c r="A59" s="21">
        <v>35</v>
      </c>
      <c r="B59" s="4" t="s">
        <v>128</v>
      </c>
      <c r="C59" s="4" t="s">
        <v>129</v>
      </c>
      <c r="D59" s="4" t="s">
        <v>130</v>
      </c>
      <c r="E59" s="10">
        <v>67270</v>
      </c>
      <c r="F59" s="5">
        <v>36470</v>
      </c>
      <c r="G59" s="10">
        <v>15000</v>
      </c>
      <c r="H59" s="3">
        <v>46</v>
      </c>
      <c r="I59" s="6">
        <f t="shared" si="2"/>
        <v>0.7666666666666667</v>
      </c>
      <c r="J59" s="67">
        <v>46</v>
      </c>
      <c r="K59" s="73">
        <v>46</v>
      </c>
      <c r="L59" s="73"/>
      <c r="M59" s="73">
        <f t="shared" si="3"/>
        <v>46</v>
      </c>
      <c r="N59" s="69">
        <f t="shared" si="0"/>
        <v>0.7666666666666667</v>
      </c>
    </row>
    <row r="60" spans="1:14" ht="114.75">
      <c r="A60" s="21">
        <v>36</v>
      </c>
      <c r="B60" s="25" t="s">
        <v>131</v>
      </c>
      <c r="C60" s="25" t="s">
        <v>132</v>
      </c>
      <c r="D60" s="25" t="s">
        <v>133</v>
      </c>
      <c r="E60" s="10">
        <v>26256</v>
      </c>
      <c r="F60" s="26">
        <v>20700</v>
      </c>
      <c r="G60" s="10">
        <v>9900</v>
      </c>
      <c r="H60" s="3">
        <v>43</v>
      </c>
      <c r="I60" s="6">
        <f t="shared" si="2"/>
        <v>0.7166666666666667</v>
      </c>
      <c r="J60" s="67">
        <v>41</v>
      </c>
      <c r="K60" s="73">
        <v>44</v>
      </c>
      <c r="L60" s="73"/>
      <c r="M60" s="73">
        <v>43</v>
      </c>
      <c r="N60" s="69">
        <f t="shared" si="0"/>
        <v>0.7166666666666667</v>
      </c>
    </row>
    <row r="61" spans="1:14" ht="89.25">
      <c r="A61" s="74">
        <v>37</v>
      </c>
      <c r="B61" s="51" t="s">
        <v>134</v>
      </c>
      <c r="C61" s="51" t="s">
        <v>132</v>
      </c>
      <c r="D61" s="51" t="s">
        <v>135</v>
      </c>
      <c r="E61" s="53">
        <v>26256</v>
      </c>
      <c r="F61" s="52">
        <v>20700</v>
      </c>
      <c r="G61" s="53">
        <v>0</v>
      </c>
      <c r="H61" s="37">
        <v>41</v>
      </c>
      <c r="I61" s="38">
        <f t="shared" si="2"/>
        <v>0.6833333333333332</v>
      </c>
      <c r="J61" s="67">
        <v>41</v>
      </c>
      <c r="K61" s="73">
        <v>41</v>
      </c>
      <c r="L61" s="73"/>
      <c r="M61" s="73">
        <f t="shared" si="3"/>
        <v>41</v>
      </c>
      <c r="N61" s="69">
        <f t="shared" si="0"/>
        <v>0.6833333333333332</v>
      </c>
    </row>
    <row r="62" spans="1:14" ht="102">
      <c r="A62" s="21">
        <v>38</v>
      </c>
      <c r="B62" s="4" t="s">
        <v>136</v>
      </c>
      <c r="C62" s="4" t="s">
        <v>137</v>
      </c>
      <c r="D62" s="4" t="s">
        <v>138</v>
      </c>
      <c r="E62" s="10">
        <v>164000</v>
      </c>
      <c r="F62" s="5">
        <v>50000</v>
      </c>
      <c r="G62" s="10">
        <v>35000</v>
      </c>
      <c r="H62" s="3">
        <v>45</v>
      </c>
      <c r="I62" s="6">
        <f t="shared" si="2"/>
        <v>0.75</v>
      </c>
      <c r="J62" s="67">
        <v>45</v>
      </c>
      <c r="K62" s="68">
        <v>45</v>
      </c>
      <c r="L62" s="68"/>
      <c r="M62" s="68">
        <f t="shared" si="3"/>
        <v>45</v>
      </c>
      <c r="N62" s="69">
        <f t="shared" si="0"/>
        <v>0.75</v>
      </c>
    </row>
    <row r="63" spans="1:14" ht="76.5">
      <c r="A63" s="21">
        <v>39</v>
      </c>
      <c r="B63" s="4" t="s">
        <v>139</v>
      </c>
      <c r="C63" s="4" t="s">
        <v>140</v>
      </c>
      <c r="D63" s="4" t="s">
        <v>141</v>
      </c>
      <c r="E63" s="10">
        <v>338500</v>
      </c>
      <c r="F63" s="5">
        <v>150000</v>
      </c>
      <c r="G63" s="10">
        <v>80000</v>
      </c>
      <c r="H63" s="3">
        <v>47</v>
      </c>
      <c r="I63" s="6">
        <f t="shared" si="2"/>
        <v>0.7833333333333333</v>
      </c>
      <c r="J63" s="67">
        <v>47</v>
      </c>
      <c r="K63" s="73">
        <v>47</v>
      </c>
      <c r="L63" s="73"/>
      <c r="M63" s="73">
        <f t="shared" si="3"/>
        <v>47</v>
      </c>
      <c r="N63" s="69">
        <f t="shared" si="0"/>
        <v>0.7833333333333333</v>
      </c>
    </row>
    <row r="64" spans="1:14" ht="51">
      <c r="A64" s="21">
        <v>40</v>
      </c>
      <c r="B64" s="4" t="s">
        <v>142</v>
      </c>
      <c r="C64" s="4" t="s">
        <v>143</v>
      </c>
      <c r="D64" s="4" t="s">
        <v>144</v>
      </c>
      <c r="E64" s="10">
        <v>12550</v>
      </c>
      <c r="F64" s="5">
        <v>8500</v>
      </c>
      <c r="G64" s="10">
        <v>4000</v>
      </c>
      <c r="H64" s="3">
        <v>47</v>
      </c>
      <c r="I64" s="6">
        <f t="shared" si="2"/>
        <v>0.7833333333333333</v>
      </c>
      <c r="J64" s="67">
        <v>47</v>
      </c>
      <c r="K64" s="73">
        <v>47</v>
      </c>
      <c r="L64" s="73"/>
      <c r="M64" s="73">
        <f t="shared" si="3"/>
        <v>47</v>
      </c>
      <c r="N64" s="69">
        <f t="shared" si="0"/>
        <v>0.7833333333333333</v>
      </c>
    </row>
    <row r="65" spans="1:14" ht="112.5" customHeight="1">
      <c r="A65" s="74">
        <v>41</v>
      </c>
      <c r="B65" s="51" t="s">
        <v>145</v>
      </c>
      <c r="C65" s="51" t="s">
        <v>143</v>
      </c>
      <c r="D65" s="51" t="s">
        <v>146</v>
      </c>
      <c r="E65" s="53">
        <v>13850</v>
      </c>
      <c r="F65" s="52">
        <v>9550</v>
      </c>
      <c r="G65" s="52">
        <v>0</v>
      </c>
      <c r="H65" s="37">
        <v>41</v>
      </c>
      <c r="I65" s="6">
        <f t="shared" si="2"/>
        <v>0.6833333333333332</v>
      </c>
      <c r="J65" s="67">
        <v>41</v>
      </c>
      <c r="K65" s="73">
        <v>40</v>
      </c>
      <c r="L65" s="73">
        <v>41</v>
      </c>
      <c r="M65" s="73">
        <v>41</v>
      </c>
      <c r="N65" s="69">
        <f>(M65*100/60)%</f>
        <v>0.6833333333333332</v>
      </c>
    </row>
    <row r="66" spans="1:14" ht="76.5">
      <c r="A66" s="21">
        <v>42</v>
      </c>
      <c r="B66" s="4" t="s">
        <v>147</v>
      </c>
      <c r="C66" s="4" t="s">
        <v>148</v>
      </c>
      <c r="D66" s="4" t="s">
        <v>149</v>
      </c>
      <c r="E66" s="10">
        <v>37781</v>
      </c>
      <c r="F66" s="5">
        <v>10061</v>
      </c>
      <c r="G66" s="10">
        <v>10000</v>
      </c>
      <c r="H66" s="3">
        <v>56</v>
      </c>
      <c r="I66" s="6">
        <f t="shared" si="2"/>
        <v>0.9333333333333332</v>
      </c>
      <c r="J66" s="67">
        <v>56</v>
      </c>
      <c r="K66" s="73">
        <v>56</v>
      </c>
      <c r="L66" s="73"/>
      <c r="M66" s="73">
        <f>(K66+J66)/2</f>
        <v>56</v>
      </c>
      <c r="N66" s="69">
        <f t="shared" si="0"/>
        <v>0.9333333333333332</v>
      </c>
    </row>
    <row r="67" spans="1:14" ht="63.75">
      <c r="A67" s="21">
        <v>43</v>
      </c>
      <c r="B67" s="4" t="s">
        <v>150</v>
      </c>
      <c r="C67" s="4" t="s">
        <v>151</v>
      </c>
      <c r="D67" s="4" t="s">
        <v>152</v>
      </c>
      <c r="E67" s="10">
        <v>58990</v>
      </c>
      <c r="F67" s="5">
        <v>47050</v>
      </c>
      <c r="G67" s="5">
        <v>40000</v>
      </c>
      <c r="H67" s="3">
        <v>45</v>
      </c>
      <c r="I67" s="6">
        <f t="shared" si="2"/>
        <v>0.75</v>
      </c>
      <c r="J67" s="67">
        <v>44</v>
      </c>
      <c r="K67" s="73">
        <v>45</v>
      </c>
      <c r="L67" s="73"/>
      <c r="M67" s="73">
        <v>45</v>
      </c>
      <c r="N67" s="69">
        <f t="shared" si="0"/>
        <v>0.75</v>
      </c>
    </row>
    <row r="68" spans="1:14" ht="153">
      <c r="A68" s="74">
        <v>44</v>
      </c>
      <c r="B68" s="51" t="s">
        <v>153</v>
      </c>
      <c r="C68" s="51" t="s">
        <v>9</v>
      </c>
      <c r="D68" s="51" t="s">
        <v>154</v>
      </c>
      <c r="E68" s="53">
        <v>200000</v>
      </c>
      <c r="F68" s="52">
        <v>200000</v>
      </c>
      <c r="G68" s="53">
        <v>0</v>
      </c>
      <c r="H68" s="37">
        <v>0</v>
      </c>
      <c r="I68" s="38">
        <f t="shared" si="2"/>
        <v>0</v>
      </c>
      <c r="J68" s="67">
        <v>0</v>
      </c>
      <c r="K68" s="68">
        <v>0</v>
      </c>
      <c r="L68" s="68"/>
      <c r="M68" s="68"/>
      <c r="N68" s="68"/>
    </row>
    <row r="69" spans="1:14" ht="60" customHeight="1">
      <c r="A69" s="21">
        <v>45</v>
      </c>
      <c r="B69" s="4" t="s">
        <v>155</v>
      </c>
      <c r="C69" s="4" t="s">
        <v>156</v>
      </c>
      <c r="D69" s="4" t="s">
        <v>157</v>
      </c>
      <c r="E69" s="10">
        <v>13400</v>
      </c>
      <c r="F69" s="5">
        <v>9000</v>
      </c>
      <c r="G69" s="10">
        <v>5000</v>
      </c>
      <c r="H69" s="3">
        <v>46</v>
      </c>
      <c r="I69" s="6">
        <f t="shared" si="2"/>
        <v>0.7666666666666667</v>
      </c>
      <c r="J69" s="67">
        <v>46</v>
      </c>
      <c r="K69" s="73">
        <v>46</v>
      </c>
      <c r="L69" s="73"/>
      <c r="M69" s="73">
        <f aca="true" t="shared" si="4" ref="M69:M74">(J69+K69)/2</f>
        <v>46</v>
      </c>
      <c r="N69" s="69">
        <f aca="true" t="shared" si="5" ref="N69:N83">(M69*100/60)%</f>
        <v>0.7666666666666667</v>
      </c>
    </row>
    <row r="70" spans="1:14" ht="51">
      <c r="A70" s="21">
        <v>46</v>
      </c>
      <c r="B70" s="4" t="s">
        <v>158</v>
      </c>
      <c r="C70" s="4" t="s">
        <v>159</v>
      </c>
      <c r="D70" s="4" t="s">
        <v>160</v>
      </c>
      <c r="E70" s="10">
        <v>36672</v>
      </c>
      <c r="F70" s="5">
        <v>29077</v>
      </c>
      <c r="G70" s="5">
        <v>15000</v>
      </c>
      <c r="H70" s="3">
        <v>45</v>
      </c>
      <c r="I70" s="6">
        <f t="shared" si="2"/>
        <v>0.75</v>
      </c>
      <c r="J70" s="67">
        <v>45</v>
      </c>
      <c r="K70" s="73">
        <v>45</v>
      </c>
      <c r="L70" s="73"/>
      <c r="M70" s="73">
        <f t="shared" si="4"/>
        <v>45</v>
      </c>
      <c r="N70" s="69">
        <f t="shared" si="5"/>
        <v>0.75</v>
      </c>
    </row>
    <row r="71" spans="1:14" ht="76.5">
      <c r="A71" s="21">
        <v>47</v>
      </c>
      <c r="B71" s="4" t="s">
        <v>161</v>
      </c>
      <c r="C71" s="4" t="s">
        <v>162</v>
      </c>
      <c r="D71" s="4" t="s">
        <v>163</v>
      </c>
      <c r="E71" s="10">
        <v>14556</v>
      </c>
      <c r="F71" s="5">
        <v>11614</v>
      </c>
      <c r="G71" s="10">
        <v>9000</v>
      </c>
      <c r="H71" s="3">
        <v>51</v>
      </c>
      <c r="I71" s="6">
        <f t="shared" si="2"/>
        <v>0.85</v>
      </c>
      <c r="J71" s="67">
        <v>51</v>
      </c>
      <c r="K71" s="73">
        <v>51</v>
      </c>
      <c r="L71" s="73"/>
      <c r="M71" s="73">
        <f t="shared" si="4"/>
        <v>51</v>
      </c>
      <c r="N71" s="69">
        <f t="shared" si="5"/>
        <v>0.85</v>
      </c>
    </row>
    <row r="72" spans="1:14" ht="48" customHeight="1">
      <c r="A72" s="21">
        <v>48</v>
      </c>
      <c r="B72" s="4" t="s">
        <v>164</v>
      </c>
      <c r="C72" s="4" t="s">
        <v>165</v>
      </c>
      <c r="D72" s="4" t="s">
        <v>166</v>
      </c>
      <c r="E72" s="10">
        <v>64000</v>
      </c>
      <c r="F72" s="5">
        <v>40000</v>
      </c>
      <c r="G72" s="10">
        <v>30000</v>
      </c>
      <c r="H72" s="3">
        <v>50</v>
      </c>
      <c r="I72" s="6">
        <f t="shared" si="2"/>
        <v>0.8333333333333333</v>
      </c>
      <c r="J72" s="67">
        <v>50</v>
      </c>
      <c r="K72" s="73">
        <v>50</v>
      </c>
      <c r="L72" s="73"/>
      <c r="M72" s="73">
        <f t="shared" si="4"/>
        <v>50</v>
      </c>
      <c r="N72" s="69">
        <f t="shared" si="5"/>
        <v>0.8333333333333333</v>
      </c>
    </row>
    <row r="73" spans="1:14" ht="76.5">
      <c r="A73" s="21">
        <v>49</v>
      </c>
      <c r="B73" s="25" t="s">
        <v>167</v>
      </c>
      <c r="C73" s="25" t="s">
        <v>168</v>
      </c>
      <c r="D73" s="25" t="s">
        <v>169</v>
      </c>
      <c r="E73" s="10">
        <v>25000</v>
      </c>
      <c r="F73" s="26">
        <v>20000</v>
      </c>
      <c r="G73" s="5">
        <v>10000</v>
      </c>
      <c r="H73" s="3">
        <v>46</v>
      </c>
      <c r="I73" s="6">
        <f t="shared" si="2"/>
        <v>0.7666666666666667</v>
      </c>
      <c r="J73" s="67">
        <v>46</v>
      </c>
      <c r="K73" s="73">
        <v>46</v>
      </c>
      <c r="L73" s="73"/>
      <c r="M73" s="73">
        <f t="shared" si="4"/>
        <v>46</v>
      </c>
      <c r="N73" s="69">
        <f t="shared" si="5"/>
        <v>0.7666666666666667</v>
      </c>
    </row>
    <row r="74" spans="1:14" ht="51" customHeight="1">
      <c r="A74" s="21">
        <v>50</v>
      </c>
      <c r="B74" s="22" t="s">
        <v>170</v>
      </c>
      <c r="C74" s="4" t="s">
        <v>171</v>
      </c>
      <c r="D74" s="4" t="s">
        <v>172</v>
      </c>
      <c r="E74" s="10">
        <v>12500</v>
      </c>
      <c r="F74" s="5">
        <v>8500</v>
      </c>
      <c r="G74" s="10">
        <v>7000</v>
      </c>
      <c r="H74" s="3">
        <v>55</v>
      </c>
      <c r="I74" s="6">
        <f t="shared" si="2"/>
        <v>0.9166666666666667</v>
      </c>
      <c r="J74" s="67">
        <v>55</v>
      </c>
      <c r="K74" s="73">
        <v>55</v>
      </c>
      <c r="L74" s="73"/>
      <c r="M74" s="73">
        <f t="shared" si="4"/>
        <v>55</v>
      </c>
      <c r="N74" s="69">
        <f t="shared" si="5"/>
        <v>0.9166666666666667</v>
      </c>
    </row>
    <row r="75" spans="1:14" ht="51">
      <c r="A75" s="74">
        <v>51</v>
      </c>
      <c r="B75" s="51" t="s">
        <v>173</v>
      </c>
      <c r="C75" s="51" t="s">
        <v>148</v>
      </c>
      <c r="D75" s="51" t="s">
        <v>174</v>
      </c>
      <c r="E75" s="53">
        <v>11439</v>
      </c>
      <c r="F75" s="52">
        <v>5979</v>
      </c>
      <c r="G75" s="52">
        <v>0</v>
      </c>
      <c r="H75" s="41">
        <v>38</v>
      </c>
      <c r="I75" s="40">
        <f t="shared" si="2"/>
        <v>0.6333333333333333</v>
      </c>
      <c r="J75" s="67">
        <v>38</v>
      </c>
      <c r="K75" s="68">
        <v>40</v>
      </c>
      <c r="L75" s="68">
        <v>35</v>
      </c>
      <c r="M75" s="68">
        <v>38</v>
      </c>
      <c r="N75" s="69">
        <f t="shared" si="5"/>
        <v>0.6333333333333333</v>
      </c>
    </row>
    <row r="76" spans="1:14" ht="70.5" customHeight="1">
      <c r="A76" s="21">
        <v>52</v>
      </c>
      <c r="B76" s="22" t="s">
        <v>175</v>
      </c>
      <c r="C76" s="4" t="s">
        <v>148</v>
      </c>
      <c r="D76" s="4" t="s">
        <v>176</v>
      </c>
      <c r="E76" s="10">
        <v>39400</v>
      </c>
      <c r="F76" s="10">
        <v>15000</v>
      </c>
      <c r="G76" s="5">
        <v>8000</v>
      </c>
      <c r="H76" s="27">
        <v>46</v>
      </c>
      <c r="I76" s="12">
        <f t="shared" si="2"/>
        <v>0.7666666666666667</v>
      </c>
      <c r="J76" s="67">
        <v>47</v>
      </c>
      <c r="K76" s="73">
        <v>47</v>
      </c>
      <c r="L76" s="73">
        <v>45</v>
      </c>
      <c r="M76" s="73">
        <v>46</v>
      </c>
      <c r="N76" s="69">
        <f t="shared" si="5"/>
        <v>0.7666666666666667</v>
      </c>
    </row>
    <row r="77" spans="1:14" ht="51">
      <c r="A77" s="21">
        <v>53</v>
      </c>
      <c r="B77" s="22" t="s">
        <v>177</v>
      </c>
      <c r="C77" s="4" t="s">
        <v>178</v>
      </c>
      <c r="D77" s="4" t="s">
        <v>179</v>
      </c>
      <c r="E77" s="10">
        <v>18230</v>
      </c>
      <c r="F77" s="23">
        <v>12550</v>
      </c>
      <c r="G77" s="10">
        <v>6000</v>
      </c>
      <c r="H77" s="27">
        <v>54</v>
      </c>
      <c r="I77" s="12">
        <f t="shared" si="2"/>
        <v>0.9</v>
      </c>
      <c r="J77" s="67">
        <v>58</v>
      </c>
      <c r="K77" s="73">
        <v>50</v>
      </c>
      <c r="L77" s="73">
        <v>54</v>
      </c>
      <c r="M77" s="73">
        <v>54</v>
      </c>
      <c r="N77" s="69">
        <f t="shared" si="5"/>
        <v>0.9</v>
      </c>
    </row>
    <row r="78" spans="1:14" ht="60.75" customHeight="1">
      <c r="A78" s="21">
        <v>54</v>
      </c>
      <c r="B78" s="22" t="s">
        <v>180</v>
      </c>
      <c r="C78" s="4" t="s">
        <v>181</v>
      </c>
      <c r="D78" s="4" t="s">
        <v>182</v>
      </c>
      <c r="E78" s="10">
        <v>72400</v>
      </c>
      <c r="F78" s="10">
        <v>56200</v>
      </c>
      <c r="G78" s="10">
        <v>40000</v>
      </c>
      <c r="H78" s="27">
        <v>44</v>
      </c>
      <c r="I78" s="12">
        <f t="shared" si="2"/>
        <v>0.7333333333333333</v>
      </c>
      <c r="J78" s="67">
        <v>44</v>
      </c>
      <c r="K78" s="73">
        <v>46</v>
      </c>
      <c r="L78" s="73">
        <v>43</v>
      </c>
      <c r="M78" s="73">
        <v>44</v>
      </c>
      <c r="N78" s="69">
        <f t="shared" si="5"/>
        <v>0.7333333333333333</v>
      </c>
    </row>
    <row r="79" spans="1:14" ht="60.75" customHeight="1">
      <c r="A79" s="21">
        <v>55</v>
      </c>
      <c r="B79" s="22" t="s">
        <v>183</v>
      </c>
      <c r="C79" s="4" t="s">
        <v>184</v>
      </c>
      <c r="D79" s="4" t="s">
        <v>185</v>
      </c>
      <c r="E79" s="10">
        <v>26710</v>
      </c>
      <c r="F79" s="10">
        <v>20810</v>
      </c>
      <c r="G79" s="10">
        <v>18000</v>
      </c>
      <c r="H79" s="3">
        <v>45</v>
      </c>
      <c r="I79" s="12">
        <f t="shared" si="2"/>
        <v>0.75</v>
      </c>
      <c r="J79" s="67">
        <v>43</v>
      </c>
      <c r="K79" s="73">
        <v>48</v>
      </c>
      <c r="L79" s="73">
        <v>45</v>
      </c>
      <c r="M79" s="73">
        <v>45</v>
      </c>
      <c r="N79" s="69">
        <f t="shared" si="5"/>
        <v>0.75</v>
      </c>
    </row>
    <row r="80" spans="1:14" ht="63.75">
      <c r="A80" s="21">
        <v>56</v>
      </c>
      <c r="B80" s="4" t="s">
        <v>186</v>
      </c>
      <c r="C80" s="4" t="s">
        <v>20</v>
      </c>
      <c r="D80" s="4" t="s">
        <v>187</v>
      </c>
      <c r="E80" s="10">
        <v>23390</v>
      </c>
      <c r="F80" s="5">
        <v>13240</v>
      </c>
      <c r="G80" s="10">
        <v>6000</v>
      </c>
      <c r="H80" s="27">
        <v>46</v>
      </c>
      <c r="I80" s="12">
        <f t="shared" si="2"/>
        <v>0.7666666666666667</v>
      </c>
      <c r="J80" s="67">
        <v>44</v>
      </c>
      <c r="K80" s="73">
        <v>43</v>
      </c>
      <c r="L80" s="73">
        <v>50</v>
      </c>
      <c r="M80" s="73">
        <v>46</v>
      </c>
      <c r="N80" s="69">
        <f t="shared" si="5"/>
        <v>0.7666666666666667</v>
      </c>
    </row>
    <row r="81" spans="1:14" ht="48" customHeight="1">
      <c r="A81" s="21">
        <v>57</v>
      </c>
      <c r="B81" s="4" t="s">
        <v>188</v>
      </c>
      <c r="C81" s="4" t="s">
        <v>189</v>
      </c>
      <c r="D81" s="4" t="s">
        <v>190</v>
      </c>
      <c r="E81" s="10">
        <v>110600</v>
      </c>
      <c r="F81" s="5">
        <v>75270</v>
      </c>
      <c r="G81" s="10">
        <v>35000</v>
      </c>
      <c r="H81" s="3">
        <v>55</v>
      </c>
      <c r="I81" s="12">
        <f t="shared" si="2"/>
        <v>0.9166666666666667</v>
      </c>
      <c r="J81" s="67">
        <v>52</v>
      </c>
      <c r="K81" s="73">
        <v>58</v>
      </c>
      <c r="L81" s="73">
        <v>54</v>
      </c>
      <c r="M81" s="73">
        <v>55</v>
      </c>
      <c r="N81" s="69">
        <f t="shared" si="5"/>
        <v>0.9166666666666667</v>
      </c>
    </row>
    <row r="82" spans="1:14" ht="51">
      <c r="A82" s="21">
        <v>58</v>
      </c>
      <c r="B82" s="4" t="s">
        <v>191</v>
      </c>
      <c r="C82" s="4" t="s">
        <v>189</v>
      </c>
      <c r="D82" s="4" t="s">
        <v>192</v>
      </c>
      <c r="E82" s="10">
        <v>61810</v>
      </c>
      <c r="F82" s="5">
        <v>40940</v>
      </c>
      <c r="G82" s="10">
        <v>30000</v>
      </c>
      <c r="H82" s="27">
        <v>55</v>
      </c>
      <c r="I82" s="12">
        <f t="shared" si="2"/>
        <v>0.9166666666666667</v>
      </c>
      <c r="J82" s="67">
        <v>55</v>
      </c>
      <c r="K82" s="73">
        <v>58</v>
      </c>
      <c r="L82" s="73">
        <v>52</v>
      </c>
      <c r="M82" s="73">
        <v>55</v>
      </c>
      <c r="N82" s="69">
        <f t="shared" si="5"/>
        <v>0.9166666666666667</v>
      </c>
    </row>
    <row r="83" spans="1:14" ht="76.5">
      <c r="A83" s="21">
        <v>59</v>
      </c>
      <c r="B83" s="4" t="s">
        <v>193</v>
      </c>
      <c r="C83" s="4" t="s">
        <v>27</v>
      </c>
      <c r="D83" s="4" t="s">
        <v>194</v>
      </c>
      <c r="E83" s="10">
        <v>56250</v>
      </c>
      <c r="F83" s="5">
        <v>44550</v>
      </c>
      <c r="G83" s="10">
        <v>37000</v>
      </c>
      <c r="H83" s="3">
        <v>46</v>
      </c>
      <c r="I83" s="12">
        <f t="shared" si="2"/>
        <v>0.7666666666666667</v>
      </c>
      <c r="J83" s="67">
        <v>48</v>
      </c>
      <c r="K83" s="73">
        <v>48</v>
      </c>
      <c r="L83" s="73">
        <v>42</v>
      </c>
      <c r="M83" s="73">
        <f>(L83+K83+J83)/3</f>
        <v>46</v>
      </c>
      <c r="N83" s="69">
        <f t="shared" si="5"/>
        <v>0.7666666666666667</v>
      </c>
    </row>
    <row r="84" spans="1:14" ht="89.25">
      <c r="A84" s="21">
        <v>60</v>
      </c>
      <c r="B84" s="4" t="s">
        <v>195</v>
      </c>
      <c r="C84" s="4" t="s">
        <v>196</v>
      </c>
      <c r="D84" s="4" t="s">
        <v>197</v>
      </c>
      <c r="E84" s="10">
        <v>40650</v>
      </c>
      <c r="F84" s="5">
        <v>32500</v>
      </c>
      <c r="G84" s="10">
        <v>20000</v>
      </c>
      <c r="H84" s="3">
        <v>45</v>
      </c>
      <c r="I84" s="12">
        <f t="shared" si="2"/>
        <v>0.75</v>
      </c>
      <c r="J84" s="67">
        <v>46</v>
      </c>
      <c r="K84" s="68">
        <v>46</v>
      </c>
      <c r="L84" s="68">
        <v>43</v>
      </c>
      <c r="M84" s="68">
        <f>(L84+K84+J84)/3</f>
        <v>45</v>
      </c>
      <c r="N84" s="69">
        <f>(M84*100/60)%</f>
        <v>0.75</v>
      </c>
    </row>
    <row r="85" spans="1:14" ht="89.25">
      <c r="A85" s="21">
        <v>61</v>
      </c>
      <c r="B85" s="4" t="s">
        <v>198</v>
      </c>
      <c r="C85" s="4" t="s">
        <v>199</v>
      </c>
      <c r="D85" s="4" t="s">
        <v>200</v>
      </c>
      <c r="E85" s="10">
        <v>47500</v>
      </c>
      <c r="F85" s="5">
        <v>38000</v>
      </c>
      <c r="G85" s="10">
        <v>25000</v>
      </c>
      <c r="H85" s="3">
        <v>46</v>
      </c>
      <c r="I85" s="6">
        <f t="shared" si="2"/>
        <v>0.7666666666666667</v>
      </c>
      <c r="J85" s="67">
        <v>46</v>
      </c>
      <c r="K85" s="73">
        <v>46</v>
      </c>
      <c r="L85" s="73"/>
      <c r="M85" s="73">
        <f>(J85+K85)/2</f>
        <v>46</v>
      </c>
      <c r="N85" s="69">
        <f>(M85*100/60)%</f>
        <v>0.7666666666666667</v>
      </c>
    </row>
    <row r="86" spans="1:14" ht="127.5">
      <c r="A86" s="74">
        <v>62</v>
      </c>
      <c r="B86" s="51" t="s">
        <v>201</v>
      </c>
      <c r="C86" s="51" t="s">
        <v>202</v>
      </c>
      <c r="D86" s="51" t="s">
        <v>203</v>
      </c>
      <c r="E86" s="53">
        <v>11950</v>
      </c>
      <c r="F86" s="52">
        <v>9560</v>
      </c>
      <c r="G86" s="52">
        <v>0</v>
      </c>
      <c r="H86" s="37">
        <v>36</v>
      </c>
      <c r="I86" s="38">
        <v>0.6</v>
      </c>
      <c r="J86" s="67">
        <v>35</v>
      </c>
      <c r="K86" s="73">
        <v>36</v>
      </c>
      <c r="L86" s="73"/>
      <c r="M86" s="73">
        <v>36</v>
      </c>
      <c r="N86" s="69">
        <f>(M86*100/60)%</f>
        <v>0.6</v>
      </c>
    </row>
    <row r="87" spans="1:14" ht="114.75">
      <c r="A87" s="74">
        <v>63</v>
      </c>
      <c r="B87" s="54" t="s">
        <v>204</v>
      </c>
      <c r="C87" s="54" t="s">
        <v>205</v>
      </c>
      <c r="D87" s="54" t="s">
        <v>206</v>
      </c>
      <c r="E87" s="53">
        <v>143790</v>
      </c>
      <c r="F87" s="55">
        <v>34040</v>
      </c>
      <c r="G87" s="52">
        <v>0</v>
      </c>
      <c r="H87" s="37">
        <v>38</v>
      </c>
      <c r="I87" s="38">
        <v>0.6333333333333333</v>
      </c>
      <c r="J87" s="67">
        <v>35</v>
      </c>
      <c r="K87" s="73">
        <v>41</v>
      </c>
      <c r="L87" s="73"/>
      <c r="M87" s="73">
        <f>(J87+K87)/2</f>
        <v>38</v>
      </c>
      <c r="N87" s="69">
        <f aca="true" t="shared" si="6" ref="N87:N118">(M87*100/60)%</f>
        <v>0.6333333333333333</v>
      </c>
    </row>
    <row r="88" spans="1:14" ht="63.75">
      <c r="A88" s="21">
        <v>64</v>
      </c>
      <c r="B88" s="4" t="s">
        <v>207</v>
      </c>
      <c r="C88" s="4" t="s">
        <v>208</v>
      </c>
      <c r="D88" s="4" t="s">
        <v>209</v>
      </c>
      <c r="E88" s="10">
        <v>67669</v>
      </c>
      <c r="F88" s="5">
        <v>26000</v>
      </c>
      <c r="G88" s="5">
        <v>20000</v>
      </c>
      <c r="H88" s="3">
        <v>58</v>
      </c>
      <c r="I88" s="6">
        <v>0.9666666666666667</v>
      </c>
      <c r="J88" s="67">
        <v>60</v>
      </c>
      <c r="K88" s="73">
        <v>56</v>
      </c>
      <c r="L88" s="73"/>
      <c r="M88" s="73">
        <f>(J88+K88)/2</f>
        <v>58</v>
      </c>
      <c r="N88" s="69">
        <f t="shared" si="6"/>
        <v>0.9666666666666667</v>
      </c>
    </row>
    <row r="89" spans="1:14" ht="51">
      <c r="A89" s="21">
        <v>65</v>
      </c>
      <c r="B89" s="4" t="s">
        <v>210</v>
      </c>
      <c r="C89" s="4" t="s">
        <v>211</v>
      </c>
      <c r="D89" s="4" t="s">
        <v>212</v>
      </c>
      <c r="E89" s="10">
        <v>7345</v>
      </c>
      <c r="F89" s="5">
        <v>3820</v>
      </c>
      <c r="G89" s="5">
        <v>2000</v>
      </c>
      <c r="H89" s="27">
        <v>44</v>
      </c>
      <c r="I89" s="12">
        <f>(H89*100/60)%</f>
        <v>0.7333333333333333</v>
      </c>
      <c r="J89" s="67">
        <v>42</v>
      </c>
      <c r="K89" s="73">
        <v>44</v>
      </c>
      <c r="L89" s="73">
        <v>45</v>
      </c>
      <c r="M89" s="73">
        <v>44</v>
      </c>
      <c r="N89" s="69">
        <f t="shared" si="6"/>
        <v>0.7333333333333333</v>
      </c>
    </row>
    <row r="90" spans="1:14" ht="76.5">
      <c r="A90" s="21">
        <v>66</v>
      </c>
      <c r="B90" s="4" t="s">
        <v>213</v>
      </c>
      <c r="C90" s="4" t="s">
        <v>214</v>
      </c>
      <c r="D90" s="4" t="s">
        <v>215</v>
      </c>
      <c r="E90" s="10">
        <v>69200</v>
      </c>
      <c r="F90" s="5">
        <v>53000</v>
      </c>
      <c r="G90" s="5">
        <v>40000</v>
      </c>
      <c r="H90" s="3">
        <v>47</v>
      </c>
      <c r="I90" s="6">
        <v>0.775</v>
      </c>
      <c r="J90" s="67">
        <v>39</v>
      </c>
      <c r="K90" s="68">
        <v>54</v>
      </c>
      <c r="L90" s="68"/>
      <c r="M90" s="68">
        <v>47</v>
      </c>
      <c r="N90" s="69">
        <f t="shared" si="6"/>
        <v>0.7833333333333333</v>
      </c>
    </row>
    <row r="91" spans="1:14" ht="63.75">
      <c r="A91" s="21">
        <v>67</v>
      </c>
      <c r="B91" s="4" t="s">
        <v>216</v>
      </c>
      <c r="C91" s="4" t="s">
        <v>217</v>
      </c>
      <c r="D91" s="4" t="s">
        <v>218</v>
      </c>
      <c r="E91" s="10">
        <v>58350</v>
      </c>
      <c r="F91" s="5">
        <v>28200</v>
      </c>
      <c r="G91" s="10">
        <v>15000</v>
      </c>
      <c r="H91" s="3">
        <v>53</v>
      </c>
      <c r="I91" s="6">
        <v>0.875</v>
      </c>
      <c r="J91" s="67">
        <v>53</v>
      </c>
      <c r="K91" s="73">
        <v>52</v>
      </c>
      <c r="L91" s="73"/>
      <c r="M91" s="73">
        <v>53</v>
      </c>
      <c r="N91" s="69">
        <f t="shared" si="6"/>
        <v>0.8833333333333333</v>
      </c>
    </row>
    <row r="92" spans="1:14" ht="63.75">
      <c r="A92" s="21">
        <v>68</v>
      </c>
      <c r="B92" s="4" t="s">
        <v>219</v>
      </c>
      <c r="C92" s="4" t="s">
        <v>220</v>
      </c>
      <c r="D92" s="4" t="s">
        <v>221</v>
      </c>
      <c r="E92" s="10">
        <v>19360</v>
      </c>
      <c r="F92" s="5">
        <v>14600</v>
      </c>
      <c r="G92" s="10">
        <v>9000</v>
      </c>
      <c r="H92" s="3">
        <v>43</v>
      </c>
      <c r="I92" s="6">
        <v>0.7166666666666667</v>
      </c>
      <c r="J92" s="67">
        <v>42</v>
      </c>
      <c r="K92" s="73">
        <v>44</v>
      </c>
      <c r="L92" s="73"/>
      <c r="M92" s="73">
        <f aca="true" t="shared" si="7" ref="M92:M109">(J92+K92)/2</f>
        <v>43</v>
      </c>
      <c r="N92" s="69">
        <f t="shared" si="6"/>
        <v>0.7166666666666667</v>
      </c>
    </row>
    <row r="93" spans="1:14" ht="44.25" customHeight="1">
      <c r="A93" s="74">
        <v>69</v>
      </c>
      <c r="B93" s="52" t="s">
        <v>222</v>
      </c>
      <c r="C93" s="52" t="s">
        <v>223</v>
      </c>
      <c r="D93" s="52" t="s">
        <v>224</v>
      </c>
      <c r="E93" s="53">
        <v>190800</v>
      </c>
      <c r="F93" s="76">
        <v>152600</v>
      </c>
      <c r="G93" s="53">
        <v>0</v>
      </c>
      <c r="H93" s="37">
        <v>32</v>
      </c>
      <c r="I93" s="38">
        <v>0.5333333333333333</v>
      </c>
      <c r="J93" s="67">
        <v>30</v>
      </c>
      <c r="K93" s="73">
        <v>34</v>
      </c>
      <c r="L93" s="73"/>
      <c r="M93" s="73">
        <f t="shared" si="7"/>
        <v>32</v>
      </c>
      <c r="N93" s="69">
        <f t="shared" si="6"/>
        <v>0.5333333333333333</v>
      </c>
    </row>
    <row r="94" spans="1:14" ht="127.5">
      <c r="A94" s="21">
        <v>70</v>
      </c>
      <c r="B94" s="4" t="s">
        <v>225</v>
      </c>
      <c r="C94" s="4" t="s">
        <v>226</v>
      </c>
      <c r="D94" s="4" t="s">
        <v>227</v>
      </c>
      <c r="E94" s="10">
        <v>17400</v>
      </c>
      <c r="F94" s="5">
        <v>12000</v>
      </c>
      <c r="G94" s="10">
        <v>8000</v>
      </c>
      <c r="H94" s="3">
        <v>43</v>
      </c>
      <c r="I94" s="6">
        <f>(H94*100/60)%</f>
        <v>0.7166666666666667</v>
      </c>
      <c r="J94" s="67">
        <v>43</v>
      </c>
      <c r="K94" s="73">
        <v>43</v>
      </c>
      <c r="L94" s="73"/>
      <c r="M94" s="73">
        <f t="shared" si="7"/>
        <v>43</v>
      </c>
      <c r="N94" s="69">
        <f t="shared" si="6"/>
        <v>0.7166666666666667</v>
      </c>
    </row>
    <row r="95" spans="1:14" ht="63.75">
      <c r="A95" s="74">
        <v>71</v>
      </c>
      <c r="B95" s="51" t="s">
        <v>228</v>
      </c>
      <c r="C95" s="51" t="s">
        <v>229</v>
      </c>
      <c r="D95" s="51" t="s">
        <v>230</v>
      </c>
      <c r="E95" s="53">
        <v>21070</v>
      </c>
      <c r="F95" s="52">
        <v>16851</v>
      </c>
      <c r="G95" s="53">
        <v>0</v>
      </c>
      <c r="H95" s="37">
        <v>31</v>
      </c>
      <c r="I95" s="38">
        <f>(H95*100/60)%</f>
        <v>0.5166666666666666</v>
      </c>
      <c r="J95" s="67">
        <v>31</v>
      </c>
      <c r="K95" s="73">
        <v>31</v>
      </c>
      <c r="L95" s="73"/>
      <c r="M95" s="73">
        <f t="shared" si="7"/>
        <v>31</v>
      </c>
      <c r="N95" s="69">
        <f t="shared" si="6"/>
        <v>0.5166666666666666</v>
      </c>
    </row>
    <row r="96" spans="1:14" ht="153">
      <c r="A96" s="21">
        <v>72</v>
      </c>
      <c r="B96" s="22" t="s">
        <v>231</v>
      </c>
      <c r="C96" s="4" t="s">
        <v>232</v>
      </c>
      <c r="D96" s="4" t="s">
        <v>233</v>
      </c>
      <c r="E96" s="10">
        <v>71130</v>
      </c>
      <c r="F96" s="5">
        <v>56780</v>
      </c>
      <c r="G96" s="10">
        <v>25000</v>
      </c>
      <c r="H96" s="3">
        <v>45</v>
      </c>
      <c r="I96" s="6">
        <v>0.75</v>
      </c>
      <c r="J96" s="67">
        <v>42</v>
      </c>
      <c r="K96" s="68">
        <v>48</v>
      </c>
      <c r="L96" s="68"/>
      <c r="M96" s="68">
        <f t="shared" si="7"/>
        <v>45</v>
      </c>
      <c r="N96" s="69">
        <f t="shared" si="6"/>
        <v>0.75</v>
      </c>
    </row>
    <row r="97" spans="1:14" ht="89.25">
      <c r="A97" s="74">
        <v>73</v>
      </c>
      <c r="B97" s="51" t="s">
        <v>234</v>
      </c>
      <c r="C97" s="51" t="s">
        <v>232</v>
      </c>
      <c r="D97" s="51" t="s">
        <v>235</v>
      </c>
      <c r="E97" s="53">
        <v>24710</v>
      </c>
      <c r="F97" s="52">
        <v>19760</v>
      </c>
      <c r="G97" s="53">
        <v>0</v>
      </c>
      <c r="H97" s="37">
        <v>34</v>
      </c>
      <c r="I97" s="38">
        <v>0.57</v>
      </c>
      <c r="J97" s="67">
        <v>32</v>
      </c>
      <c r="K97" s="73">
        <v>35</v>
      </c>
      <c r="L97" s="73"/>
      <c r="M97" s="73">
        <v>34</v>
      </c>
      <c r="N97" s="69">
        <f t="shared" si="6"/>
        <v>0.5666666666666667</v>
      </c>
    </row>
    <row r="98" spans="1:14" ht="38.25">
      <c r="A98" s="21">
        <v>74</v>
      </c>
      <c r="B98" s="4" t="s">
        <v>236</v>
      </c>
      <c r="C98" s="4" t="s">
        <v>237</v>
      </c>
      <c r="D98" s="4" t="s">
        <v>238</v>
      </c>
      <c r="E98" s="10">
        <v>127120</v>
      </c>
      <c r="F98" s="5">
        <v>30000</v>
      </c>
      <c r="G98" s="10">
        <v>25000</v>
      </c>
      <c r="H98" s="3">
        <v>57</v>
      </c>
      <c r="I98" s="6">
        <v>0.95</v>
      </c>
      <c r="J98" s="67">
        <v>56</v>
      </c>
      <c r="K98" s="73">
        <v>58</v>
      </c>
      <c r="L98" s="73"/>
      <c r="M98" s="73">
        <f t="shared" si="7"/>
        <v>57</v>
      </c>
      <c r="N98" s="69">
        <f t="shared" si="6"/>
        <v>0.95</v>
      </c>
    </row>
    <row r="99" spans="1:14" ht="76.5">
      <c r="A99" s="21">
        <v>75</v>
      </c>
      <c r="B99" s="4" t="s">
        <v>239</v>
      </c>
      <c r="C99" s="4" t="s">
        <v>240</v>
      </c>
      <c r="D99" s="4" t="s">
        <v>241</v>
      </c>
      <c r="E99" s="10">
        <v>20548</v>
      </c>
      <c r="F99" s="5">
        <v>9800</v>
      </c>
      <c r="G99" s="10">
        <v>8000</v>
      </c>
      <c r="H99" s="3">
        <v>56</v>
      </c>
      <c r="I99" s="6">
        <v>0.925</v>
      </c>
      <c r="J99" s="67">
        <v>55</v>
      </c>
      <c r="K99" s="73">
        <v>56</v>
      </c>
      <c r="L99" s="73"/>
      <c r="M99" s="73">
        <v>56</v>
      </c>
      <c r="N99" s="69">
        <f t="shared" si="6"/>
        <v>0.9333333333333332</v>
      </c>
    </row>
    <row r="100" spans="1:14" ht="89.25">
      <c r="A100" s="21">
        <v>76</v>
      </c>
      <c r="B100" s="4" t="s">
        <v>242</v>
      </c>
      <c r="C100" s="4" t="s">
        <v>243</v>
      </c>
      <c r="D100" s="4" t="s">
        <v>244</v>
      </c>
      <c r="E100" s="10">
        <v>33975</v>
      </c>
      <c r="F100" s="5">
        <v>24725</v>
      </c>
      <c r="G100" s="10">
        <v>10000</v>
      </c>
      <c r="H100" s="3">
        <v>47</v>
      </c>
      <c r="I100" s="6">
        <v>0.775</v>
      </c>
      <c r="J100" s="67">
        <v>48</v>
      </c>
      <c r="K100" s="73">
        <v>45</v>
      </c>
      <c r="L100" s="73"/>
      <c r="M100" s="68">
        <v>47</v>
      </c>
      <c r="N100" s="69">
        <f t="shared" si="6"/>
        <v>0.7833333333333333</v>
      </c>
    </row>
    <row r="101" spans="1:14" ht="89.25">
      <c r="A101" s="21">
        <v>77</v>
      </c>
      <c r="B101" s="4" t="s">
        <v>245</v>
      </c>
      <c r="C101" s="4" t="s">
        <v>243</v>
      </c>
      <c r="D101" s="4" t="s">
        <v>246</v>
      </c>
      <c r="E101" s="10">
        <v>25955</v>
      </c>
      <c r="F101" s="5">
        <v>19405</v>
      </c>
      <c r="G101" s="10">
        <v>8000</v>
      </c>
      <c r="H101" s="3">
        <v>45</v>
      </c>
      <c r="I101" s="6">
        <v>0.75</v>
      </c>
      <c r="J101" s="67">
        <v>48</v>
      </c>
      <c r="K101" s="73">
        <v>42</v>
      </c>
      <c r="L101" s="73"/>
      <c r="M101" s="68">
        <f t="shared" si="7"/>
        <v>45</v>
      </c>
      <c r="N101" s="69">
        <f t="shared" si="6"/>
        <v>0.75</v>
      </c>
    </row>
    <row r="102" spans="1:14" ht="51">
      <c r="A102" s="21">
        <v>78</v>
      </c>
      <c r="B102" s="4" t="s">
        <v>247</v>
      </c>
      <c r="C102" s="4" t="s">
        <v>248</v>
      </c>
      <c r="D102" s="4" t="s">
        <v>249</v>
      </c>
      <c r="E102" s="10">
        <v>3670</v>
      </c>
      <c r="F102" s="5">
        <v>2870</v>
      </c>
      <c r="G102" s="10">
        <v>2800</v>
      </c>
      <c r="H102" s="3">
        <v>44</v>
      </c>
      <c r="I102" s="6">
        <v>0.7333333333333333</v>
      </c>
      <c r="J102" s="67">
        <v>45</v>
      </c>
      <c r="K102" s="68">
        <v>43</v>
      </c>
      <c r="L102" s="68"/>
      <c r="M102" s="68">
        <f t="shared" si="7"/>
        <v>44</v>
      </c>
      <c r="N102" s="69">
        <f t="shared" si="6"/>
        <v>0.7333333333333333</v>
      </c>
    </row>
    <row r="103" spans="1:14" ht="76.5">
      <c r="A103" s="21">
        <v>79</v>
      </c>
      <c r="B103" s="4" t="s">
        <v>250</v>
      </c>
      <c r="C103" s="4" t="s">
        <v>251</v>
      </c>
      <c r="D103" s="4" t="s">
        <v>252</v>
      </c>
      <c r="E103" s="10">
        <v>93895</v>
      </c>
      <c r="F103" s="5">
        <v>36050</v>
      </c>
      <c r="G103" s="10">
        <v>20000</v>
      </c>
      <c r="H103" s="3">
        <v>53</v>
      </c>
      <c r="I103" s="6">
        <v>0.875</v>
      </c>
      <c r="J103" s="67">
        <v>48</v>
      </c>
      <c r="K103" s="73">
        <v>57</v>
      </c>
      <c r="L103" s="73"/>
      <c r="M103" s="68">
        <v>53</v>
      </c>
      <c r="N103" s="69">
        <f t="shared" si="6"/>
        <v>0.8833333333333333</v>
      </c>
    </row>
    <row r="104" spans="1:14" ht="51">
      <c r="A104" s="21">
        <v>80</v>
      </c>
      <c r="B104" s="4" t="s">
        <v>253</v>
      </c>
      <c r="C104" s="4" t="s">
        <v>254</v>
      </c>
      <c r="D104" s="4" t="s">
        <v>255</v>
      </c>
      <c r="E104" s="10">
        <v>66270</v>
      </c>
      <c r="F104" s="5">
        <v>46270</v>
      </c>
      <c r="G104" s="10">
        <v>30000</v>
      </c>
      <c r="H104" s="3">
        <v>51</v>
      </c>
      <c r="I104" s="6">
        <v>0.8416666666666667</v>
      </c>
      <c r="J104" s="67">
        <v>49</v>
      </c>
      <c r="K104" s="73">
        <v>52</v>
      </c>
      <c r="L104" s="73"/>
      <c r="M104" s="68">
        <v>51</v>
      </c>
      <c r="N104" s="69">
        <f t="shared" si="6"/>
        <v>0.85</v>
      </c>
    </row>
    <row r="105" spans="1:14" ht="51">
      <c r="A105" s="21">
        <v>81</v>
      </c>
      <c r="B105" s="4" t="s">
        <v>256</v>
      </c>
      <c r="C105" s="4" t="s">
        <v>257</v>
      </c>
      <c r="D105" s="4" t="s">
        <v>258</v>
      </c>
      <c r="E105" s="10">
        <v>7450</v>
      </c>
      <c r="F105" s="5">
        <v>5950</v>
      </c>
      <c r="G105" s="10">
        <v>5950</v>
      </c>
      <c r="H105" s="3">
        <v>49</v>
      </c>
      <c r="I105" s="6">
        <v>0.8166666666666668</v>
      </c>
      <c r="J105" s="67">
        <v>48</v>
      </c>
      <c r="K105" s="73">
        <v>50</v>
      </c>
      <c r="L105" s="73"/>
      <c r="M105" s="68">
        <f t="shared" si="7"/>
        <v>49</v>
      </c>
      <c r="N105" s="69">
        <f t="shared" si="6"/>
        <v>0.8166666666666668</v>
      </c>
    </row>
    <row r="106" spans="1:14" ht="25.5">
      <c r="A106" s="21">
        <v>82</v>
      </c>
      <c r="B106" s="4" t="s">
        <v>259</v>
      </c>
      <c r="C106" s="4" t="s">
        <v>260</v>
      </c>
      <c r="D106" s="4" t="s">
        <v>261</v>
      </c>
      <c r="E106" s="10">
        <v>128000</v>
      </c>
      <c r="F106" s="5">
        <v>48000</v>
      </c>
      <c r="G106" s="10">
        <v>20000</v>
      </c>
      <c r="H106" s="3">
        <v>55</v>
      </c>
      <c r="I106" s="6">
        <v>0.92</v>
      </c>
      <c r="J106" s="67">
        <v>57</v>
      </c>
      <c r="K106" s="73">
        <v>52</v>
      </c>
      <c r="L106" s="73"/>
      <c r="M106" s="73">
        <v>55</v>
      </c>
      <c r="N106" s="69">
        <f t="shared" si="6"/>
        <v>0.9166666666666667</v>
      </c>
    </row>
    <row r="107" spans="1:14" ht="25.5">
      <c r="A107" s="74">
        <v>83</v>
      </c>
      <c r="B107" s="51" t="s">
        <v>262</v>
      </c>
      <c r="C107" s="51" t="s">
        <v>260</v>
      </c>
      <c r="D107" s="51" t="s">
        <v>263</v>
      </c>
      <c r="E107" s="53">
        <v>128000</v>
      </c>
      <c r="F107" s="52">
        <v>48000</v>
      </c>
      <c r="G107" s="52">
        <v>0</v>
      </c>
      <c r="H107" s="42">
        <v>37</v>
      </c>
      <c r="I107" s="40">
        <f>(H107*100/60)%</f>
        <v>0.6166666666666667</v>
      </c>
      <c r="J107" s="67">
        <v>38</v>
      </c>
      <c r="K107" s="73">
        <v>35</v>
      </c>
      <c r="L107" s="73"/>
      <c r="M107" s="73">
        <v>37</v>
      </c>
      <c r="N107" s="69">
        <f t="shared" si="6"/>
        <v>0.6166666666666667</v>
      </c>
    </row>
    <row r="108" spans="1:14" ht="57.75" customHeight="1">
      <c r="A108" s="21">
        <v>84</v>
      </c>
      <c r="B108" s="4" t="s">
        <v>264</v>
      </c>
      <c r="C108" s="4" t="s">
        <v>265</v>
      </c>
      <c r="D108" s="4" t="s">
        <v>266</v>
      </c>
      <c r="E108" s="10">
        <v>56300</v>
      </c>
      <c r="F108" s="5">
        <v>44800</v>
      </c>
      <c r="G108" s="10">
        <v>20000</v>
      </c>
      <c r="H108" s="3">
        <v>45</v>
      </c>
      <c r="I108" s="6">
        <v>0.75</v>
      </c>
      <c r="J108" s="67">
        <v>44</v>
      </c>
      <c r="K108" s="73">
        <v>45</v>
      </c>
      <c r="L108" s="73"/>
      <c r="M108" s="73">
        <v>45</v>
      </c>
      <c r="N108" s="69">
        <f t="shared" si="6"/>
        <v>0.75</v>
      </c>
    </row>
    <row r="109" spans="1:14" ht="76.5" customHeight="1">
      <c r="A109" s="21">
        <v>85</v>
      </c>
      <c r="B109" s="4" t="s">
        <v>267</v>
      </c>
      <c r="C109" s="4" t="s">
        <v>265</v>
      </c>
      <c r="D109" s="4" t="s">
        <v>268</v>
      </c>
      <c r="E109" s="10">
        <v>40150</v>
      </c>
      <c r="F109" s="5">
        <v>26400</v>
      </c>
      <c r="G109" s="10">
        <v>10000</v>
      </c>
      <c r="H109" s="3">
        <v>52</v>
      </c>
      <c r="I109" s="6">
        <v>0.8666666666666667</v>
      </c>
      <c r="J109" s="67">
        <v>53</v>
      </c>
      <c r="K109" s="73">
        <v>51</v>
      </c>
      <c r="L109" s="73"/>
      <c r="M109" s="73">
        <f t="shared" si="7"/>
        <v>52</v>
      </c>
      <c r="N109" s="69">
        <f t="shared" si="6"/>
        <v>0.8666666666666667</v>
      </c>
    </row>
    <row r="110" spans="1:14" ht="56.25" customHeight="1">
      <c r="A110" s="74">
        <v>86</v>
      </c>
      <c r="B110" s="51" t="s">
        <v>269</v>
      </c>
      <c r="C110" s="51" t="s">
        <v>270</v>
      </c>
      <c r="D110" s="51" t="s">
        <v>271</v>
      </c>
      <c r="E110" s="53">
        <v>36960</v>
      </c>
      <c r="F110" s="52">
        <v>24160</v>
      </c>
      <c r="G110" s="52">
        <v>0</v>
      </c>
      <c r="H110" s="42">
        <v>34</v>
      </c>
      <c r="I110" s="40">
        <f>(H110*100/60)%</f>
        <v>0.5666666666666667</v>
      </c>
      <c r="J110" s="67">
        <v>32</v>
      </c>
      <c r="K110" s="73">
        <v>35</v>
      </c>
      <c r="L110" s="73">
        <v>36</v>
      </c>
      <c r="M110" s="73">
        <v>34</v>
      </c>
      <c r="N110" s="69">
        <f t="shared" si="6"/>
        <v>0.5666666666666667</v>
      </c>
    </row>
    <row r="111" spans="1:14" ht="138.75" customHeight="1">
      <c r="A111" s="74">
        <v>87</v>
      </c>
      <c r="B111" s="51" t="s">
        <v>272</v>
      </c>
      <c r="C111" s="51" t="s">
        <v>273</v>
      </c>
      <c r="D111" s="51" t="s">
        <v>274</v>
      </c>
      <c r="E111" s="53">
        <v>50728</v>
      </c>
      <c r="F111" s="52">
        <v>45928</v>
      </c>
      <c r="G111" s="52">
        <v>0</v>
      </c>
      <c r="H111" s="37">
        <v>30</v>
      </c>
      <c r="I111" s="38">
        <v>0.5</v>
      </c>
      <c r="J111" s="67">
        <v>30</v>
      </c>
      <c r="K111" s="68">
        <v>30</v>
      </c>
      <c r="L111" s="68">
        <v>30</v>
      </c>
      <c r="M111" s="68">
        <f>(L111+K111+J111)/3</f>
        <v>30</v>
      </c>
      <c r="N111" s="69">
        <f t="shared" si="6"/>
        <v>0.5</v>
      </c>
    </row>
    <row r="112" spans="1:14" ht="102">
      <c r="A112" s="21">
        <v>88</v>
      </c>
      <c r="B112" s="4" t="s">
        <v>275</v>
      </c>
      <c r="C112" s="4" t="s">
        <v>276</v>
      </c>
      <c r="D112" s="4" t="s">
        <v>277</v>
      </c>
      <c r="E112" s="10">
        <v>17040</v>
      </c>
      <c r="F112" s="5">
        <v>13540</v>
      </c>
      <c r="G112" s="5">
        <v>7000</v>
      </c>
      <c r="H112" s="3">
        <v>42</v>
      </c>
      <c r="I112" s="6">
        <v>0.7</v>
      </c>
      <c r="J112" s="67">
        <v>42</v>
      </c>
      <c r="K112" s="73">
        <v>43</v>
      </c>
      <c r="L112" s="73">
        <v>42</v>
      </c>
      <c r="M112" s="73">
        <v>42</v>
      </c>
      <c r="N112" s="69">
        <f t="shared" si="6"/>
        <v>0.7</v>
      </c>
    </row>
    <row r="113" spans="1:14" ht="77.25" customHeight="1">
      <c r="A113" s="21">
        <v>89</v>
      </c>
      <c r="B113" s="4" t="s">
        <v>278</v>
      </c>
      <c r="C113" s="4" t="s">
        <v>279</v>
      </c>
      <c r="D113" s="4" t="s">
        <v>280</v>
      </c>
      <c r="E113" s="10">
        <v>180000</v>
      </c>
      <c r="F113" s="5">
        <v>40000</v>
      </c>
      <c r="G113" s="10">
        <v>20000</v>
      </c>
      <c r="H113" s="27">
        <v>48</v>
      </c>
      <c r="I113" s="12">
        <f>(H113*100/60)%</f>
        <v>0.8</v>
      </c>
      <c r="J113" s="67">
        <v>49</v>
      </c>
      <c r="K113" s="73">
        <v>48</v>
      </c>
      <c r="L113" s="73">
        <v>48</v>
      </c>
      <c r="M113" s="73">
        <v>48</v>
      </c>
      <c r="N113" s="69">
        <f t="shared" si="6"/>
        <v>0.8</v>
      </c>
    </row>
    <row r="114" spans="1:14" ht="76.5">
      <c r="A114" s="21">
        <v>90</v>
      </c>
      <c r="B114" s="4" t="s">
        <v>281</v>
      </c>
      <c r="C114" s="4" t="s">
        <v>282</v>
      </c>
      <c r="D114" s="4" t="s">
        <v>283</v>
      </c>
      <c r="E114" s="10">
        <v>32400</v>
      </c>
      <c r="F114" s="5">
        <v>17000</v>
      </c>
      <c r="G114" s="10">
        <v>10000</v>
      </c>
      <c r="H114" s="3">
        <v>48</v>
      </c>
      <c r="I114" s="6">
        <v>0.8</v>
      </c>
      <c r="J114" s="67">
        <v>48</v>
      </c>
      <c r="K114" s="73">
        <v>48</v>
      </c>
      <c r="L114" s="73">
        <v>48</v>
      </c>
      <c r="M114" s="77">
        <f>(L114+K114+J114)/3</f>
        <v>48</v>
      </c>
      <c r="N114" s="78">
        <f t="shared" si="6"/>
        <v>0.8</v>
      </c>
    </row>
    <row r="115" spans="1:14" ht="76.5">
      <c r="A115" s="74">
        <v>91</v>
      </c>
      <c r="B115" s="51" t="s">
        <v>284</v>
      </c>
      <c r="C115" s="51" t="s">
        <v>285</v>
      </c>
      <c r="D115" s="51" t="s">
        <v>286</v>
      </c>
      <c r="E115" s="53">
        <v>66624</v>
      </c>
      <c r="F115" s="52">
        <v>40000</v>
      </c>
      <c r="G115" s="53">
        <v>0</v>
      </c>
      <c r="H115" s="42">
        <v>49</v>
      </c>
      <c r="I115" s="40">
        <f>(H115*100/60)%</f>
        <v>0.8166666666666668</v>
      </c>
      <c r="J115" s="67">
        <v>40</v>
      </c>
      <c r="K115" s="73">
        <v>38</v>
      </c>
      <c r="L115" s="73">
        <v>38</v>
      </c>
      <c r="M115" s="73">
        <v>49</v>
      </c>
      <c r="N115" s="69">
        <f t="shared" si="6"/>
        <v>0.8166666666666668</v>
      </c>
    </row>
    <row r="116" spans="1:14" ht="51">
      <c r="A116" s="21">
        <v>92</v>
      </c>
      <c r="B116" s="4" t="s">
        <v>287</v>
      </c>
      <c r="C116" s="4" t="s">
        <v>288</v>
      </c>
      <c r="D116" s="4" t="s">
        <v>289</v>
      </c>
      <c r="E116" s="10">
        <v>140000</v>
      </c>
      <c r="F116" s="5">
        <v>100000</v>
      </c>
      <c r="G116" s="10">
        <v>70000</v>
      </c>
      <c r="H116" s="27">
        <v>48</v>
      </c>
      <c r="I116" s="12">
        <f>(H116*100/60)%</f>
        <v>0.8</v>
      </c>
      <c r="J116" s="67">
        <v>47</v>
      </c>
      <c r="K116" s="73">
        <v>48</v>
      </c>
      <c r="L116" s="73">
        <v>48</v>
      </c>
      <c r="M116" s="73">
        <v>48</v>
      </c>
      <c r="N116" s="69">
        <f t="shared" si="6"/>
        <v>0.8</v>
      </c>
    </row>
    <row r="117" spans="1:14" ht="51">
      <c r="A117" s="21">
        <v>93</v>
      </c>
      <c r="B117" s="4" t="s">
        <v>290</v>
      </c>
      <c r="C117" s="4" t="s">
        <v>288</v>
      </c>
      <c r="D117" s="4" t="s">
        <v>291</v>
      </c>
      <c r="E117" s="10">
        <v>71000</v>
      </c>
      <c r="F117" s="5">
        <v>50000</v>
      </c>
      <c r="G117" s="10">
        <v>24000</v>
      </c>
      <c r="H117" s="11">
        <v>48</v>
      </c>
      <c r="I117" s="12">
        <f>(H117*100/60)%</f>
        <v>0.8</v>
      </c>
      <c r="J117" s="67">
        <v>47</v>
      </c>
      <c r="K117" s="68">
        <v>48</v>
      </c>
      <c r="L117" s="68">
        <v>48</v>
      </c>
      <c r="M117" s="68">
        <v>48</v>
      </c>
      <c r="N117" s="69">
        <f t="shared" si="6"/>
        <v>0.8</v>
      </c>
    </row>
    <row r="118" spans="1:17" ht="71.25" customHeight="1">
      <c r="A118" s="21">
        <v>94</v>
      </c>
      <c r="B118" s="4" t="s">
        <v>292</v>
      </c>
      <c r="C118" s="4" t="s">
        <v>293</v>
      </c>
      <c r="D118" s="4" t="s">
        <v>294</v>
      </c>
      <c r="E118" s="10">
        <v>19730</v>
      </c>
      <c r="F118" s="5">
        <v>13500</v>
      </c>
      <c r="G118" s="10">
        <v>8000</v>
      </c>
      <c r="H118" s="3">
        <v>46</v>
      </c>
      <c r="I118" s="6">
        <f>(H118*100/60)%</f>
        <v>0.7666666666666667</v>
      </c>
      <c r="J118" s="67">
        <v>46</v>
      </c>
      <c r="K118" s="73">
        <v>47</v>
      </c>
      <c r="L118" s="73">
        <v>46</v>
      </c>
      <c r="M118" s="73">
        <v>46</v>
      </c>
      <c r="N118" s="69">
        <f t="shared" si="6"/>
        <v>0.7666666666666667</v>
      </c>
      <c r="Q118">
        <v>46</v>
      </c>
    </row>
    <row r="119" spans="1:14" ht="51">
      <c r="A119" s="21">
        <v>95</v>
      </c>
      <c r="B119" s="22" t="s">
        <v>295</v>
      </c>
      <c r="C119" s="22" t="s">
        <v>296</v>
      </c>
      <c r="D119" s="22" t="s">
        <v>297</v>
      </c>
      <c r="E119" s="10">
        <v>105750</v>
      </c>
      <c r="F119" s="10">
        <v>83550</v>
      </c>
      <c r="G119" s="10">
        <v>80000</v>
      </c>
      <c r="H119" s="3">
        <v>50</v>
      </c>
      <c r="I119" s="6">
        <v>0.8333333333333333</v>
      </c>
      <c r="J119" s="67">
        <v>50</v>
      </c>
      <c r="K119" s="73">
        <v>50</v>
      </c>
      <c r="L119" s="73"/>
      <c r="M119" s="73">
        <f>(J119+K119)/2</f>
        <v>50</v>
      </c>
      <c r="N119" s="69">
        <f>(M119*100/60)%</f>
        <v>0.8333333333333333</v>
      </c>
    </row>
    <row r="120" spans="1:14" ht="76.5">
      <c r="A120" s="74">
        <v>96</v>
      </c>
      <c r="B120" s="51" t="s">
        <v>298</v>
      </c>
      <c r="C120" s="51" t="s">
        <v>31</v>
      </c>
      <c r="D120" s="51" t="s">
        <v>299</v>
      </c>
      <c r="E120" s="53">
        <v>60100</v>
      </c>
      <c r="F120" s="52">
        <v>37000</v>
      </c>
      <c r="G120" s="53">
        <v>0</v>
      </c>
      <c r="H120" s="37">
        <v>0</v>
      </c>
      <c r="I120" s="38">
        <f>(H120*100/60)%</f>
        <v>0</v>
      </c>
      <c r="J120" s="67">
        <v>0</v>
      </c>
      <c r="K120" s="73">
        <v>0</v>
      </c>
      <c r="L120" s="73"/>
      <c r="M120" s="73"/>
      <c r="N120" s="73"/>
    </row>
    <row r="121" spans="1:14" ht="76.5">
      <c r="A121" s="74">
        <v>97</v>
      </c>
      <c r="B121" s="51" t="s">
        <v>300</v>
      </c>
      <c r="C121" s="51" t="s">
        <v>31</v>
      </c>
      <c r="D121" s="51" t="s">
        <v>301</v>
      </c>
      <c r="E121" s="53">
        <v>194000</v>
      </c>
      <c r="F121" s="52">
        <v>82000</v>
      </c>
      <c r="G121" s="53">
        <v>0</v>
      </c>
      <c r="H121" s="37">
        <v>0</v>
      </c>
      <c r="I121" s="38">
        <f>(H121*100/60)%</f>
        <v>0</v>
      </c>
      <c r="J121" s="67">
        <v>0</v>
      </c>
      <c r="K121" s="73">
        <v>0</v>
      </c>
      <c r="L121" s="73"/>
      <c r="M121" s="73"/>
      <c r="N121" s="73"/>
    </row>
    <row r="122" spans="1:14" ht="76.5">
      <c r="A122" s="74">
        <v>98</v>
      </c>
      <c r="B122" s="51" t="s">
        <v>302</v>
      </c>
      <c r="C122" s="51" t="s">
        <v>31</v>
      </c>
      <c r="D122" s="51" t="s">
        <v>303</v>
      </c>
      <c r="E122" s="53">
        <v>28978</v>
      </c>
      <c r="F122" s="52">
        <v>16478</v>
      </c>
      <c r="G122" s="53">
        <v>0</v>
      </c>
      <c r="H122" s="37">
        <v>0</v>
      </c>
      <c r="I122" s="38">
        <f>(H122*100/60)%</f>
        <v>0</v>
      </c>
      <c r="J122" s="67">
        <v>0</v>
      </c>
      <c r="K122" s="73">
        <v>0</v>
      </c>
      <c r="L122" s="73"/>
      <c r="M122" s="73"/>
      <c r="N122" s="73"/>
    </row>
    <row r="123" spans="1:14" ht="37.5" customHeight="1">
      <c r="A123" s="21">
        <v>99</v>
      </c>
      <c r="B123" s="4" t="s">
        <v>304</v>
      </c>
      <c r="C123" s="4" t="s">
        <v>237</v>
      </c>
      <c r="D123" s="4" t="s">
        <v>305</v>
      </c>
      <c r="E123" s="10">
        <v>31540</v>
      </c>
      <c r="F123" s="5">
        <v>10000</v>
      </c>
      <c r="G123" s="10">
        <v>8000</v>
      </c>
      <c r="H123" s="3">
        <v>54</v>
      </c>
      <c r="I123" s="6">
        <v>0.9</v>
      </c>
      <c r="J123" s="67">
        <v>54</v>
      </c>
      <c r="K123" s="73">
        <v>54</v>
      </c>
      <c r="L123" s="73">
        <v>54</v>
      </c>
      <c r="M123" s="73">
        <f>(L123+K123+J123)/3</f>
        <v>54</v>
      </c>
      <c r="N123" s="69">
        <f>(M123*100/60)%</f>
        <v>0.9</v>
      </c>
    </row>
    <row r="124" spans="1:14" ht="63.75">
      <c r="A124" s="21">
        <v>100</v>
      </c>
      <c r="B124" s="4" t="s">
        <v>306</v>
      </c>
      <c r="C124" s="4" t="s">
        <v>20</v>
      </c>
      <c r="D124" s="4" t="s">
        <v>307</v>
      </c>
      <c r="E124" s="10">
        <v>23400</v>
      </c>
      <c r="F124" s="5">
        <v>18700</v>
      </c>
      <c r="G124" s="10">
        <v>0</v>
      </c>
      <c r="H124" s="3">
        <v>45</v>
      </c>
      <c r="I124" s="6">
        <v>0.75</v>
      </c>
      <c r="J124" s="67">
        <v>45</v>
      </c>
      <c r="K124" s="73">
        <v>45</v>
      </c>
      <c r="L124" s="73">
        <v>45</v>
      </c>
      <c r="M124" s="73">
        <f>(L124+K124+J124)/3</f>
        <v>45</v>
      </c>
      <c r="N124" s="69">
        <f>(M124*100/60)%</f>
        <v>0.75</v>
      </c>
    </row>
    <row r="125" spans="1:14" ht="24.75" customHeight="1">
      <c r="A125" s="107" t="s">
        <v>11</v>
      </c>
      <c r="B125" s="108"/>
      <c r="C125" s="108"/>
      <c r="D125" s="109"/>
      <c r="E125" s="79">
        <f>SUM(E25:E124)</f>
        <v>5432420.62</v>
      </c>
      <c r="F125" s="8">
        <f>SUM(F25:F124)</f>
        <v>3124623</v>
      </c>
      <c r="G125" s="8">
        <f>SUM(G25:G124)</f>
        <v>1478000</v>
      </c>
      <c r="H125" s="8"/>
      <c r="I125" s="28"/>
      <c r="J125" s="80"/>
      <c r="K125" s="80"/>
      <c r="L125" s="80"/>
      <c r="M125" s="80"/>
      <c r="N125" s="80"/>
    </row>
    <row r="126" spans="1:14" ht="60">
      <c r="A126" s="45" t="s">
        <v>0</v>
      </c>
      <c r="B126" s="45" t="s">
        <v>1</v>
      </c>
      <c r="C126" s="45" t="s">
        <v>2</v>
      </c>
      <c r="D126" s="45" t="s">
        <v>3</v>
      </c>
      <c r="E126" s="43" t="s">
        <v>338</v>
      </c>
      <c r="F126" s="45" t="s">
        <v>4</v>
      </c>
      <c r="G126" s="43" t="s">
        <v>5</v>
      </c>
      <c r="H126" s="43" t="s">
        <v>339</v>
      </c>
      <c r="I126" s="43" t="s">
        <v>340</v>
      </c>
      <c r="J126" s="65" t="s">
        <v>341</v>
      </c>
      <c r="K126" s="65" t="s">
        <v>342</v>
      </c>
      <c r="L126" s="65" t="s">
        <v>343</v>
      </c>
      <c r="M126" s="65" t="s">
        <v>344</v>
      </c>
      <c r="N126" s="66" t="s">
        <v>340</v>
      </c>
    </row>
    <row r="127" spans="1:139" s="30" customFormat="1" ht="57" customHeight="1">
      <c r="A127" s="110" t="s">
        <v>308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2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</row>
    <row r="128" spans="1:14" ht="38.25">
      <c r="A128" s="3">
        <v>1</v>
      </c>
      <c r="B128" s="4" t="s">
        <v>309</v>
      </c>
      <c r="C128" s="4" t="s">
        <v>14</v>
      </c>
      <c r="D128" s="4" t="s">
        <v>310</v>
      </c>
      <c r="E128" s="5">
        <v>150000</v>
      </c>
      <c r="F128" s="5">
        <v>150000</v>
      </c>
      <c r="G128" s="5">
        <v>150000</v>
      </c>
      <c r="H128" s="3">
        <v>49</v>
      </c>
      <c r="I128" s="6">
        <v>0.8166666666666668</v>
      </c>
      <c r="J128" s="67">
        <v>48</v>
      </c>
      <c r="K128" s="73">
        <v>50</v>
      </c>
      <c r="L128" s="73"/>
      <c r="M128" s="68">
        <f>(J128+K128)/2</f>
        <v>49</v>
      </c>
      <c r="N128" s="69">
        <f>(M128*100/60)%</f>
        <v>0.8166666666666668</v>
      </c>
    </row>
    <row r="129" spans="1:14" ht="51">
      <c r="A129" s="3">
        <v>2</v>
      </c>
      <c r="B129" s="4" t="s">
        <v>311</v>
      </c>
      <c r="C129" s="4" t="s">
        <v>257</v>
      </c>
      <c r="D129" s="4" t="s">
        <v>312</v>
      </c>
      <c r="E129" s="5">
        <v>35000</v>
      </c>
      <c r="F129" s="5">
        <v>35000</v>
      </c>
      <c r="G129" s="5">
        <v>30000</v>
      </c>
      <c r="H129" s="3">
        <v>46</v>
      </c>
      <c r="I129" s="6">
        <v>0.7666666666666667</v>
      </c>
      <c r="J129" s="67">
        <v>46</v>
      </c>
      <c r="K129" s="73">
        <v>46</v>
      </c>
      <c r="L129" s="73"/>
      <c r="M129" s="68">
        <f>(J129+K129)/2</f>
        <v>46</v>
      </c>
      <c r="N129" s="69">
        <f>(M129*100/60)%</f>
        <v>0.7666666666666667</v>
      </c>
    </row>
    <row r="130" spans="1:14" ht="15.75">
      <c r="A130" s="113" t="s">
        <v>11</v>
      </c>
      <c r="B130" s="114"/>
      <c r="C130" s="114"/>
      <c r="D130" s="115"/>
      <c r="E130" s="19">
        <f>SUM(E128:E129)</f>
        <v>185000</v>
      </c>
      <c r="F130" s="19">
        <f>SUM(F128:F129)</f>
        <v>185000</v>
      </c>
      <c r="G130" s="19">
        <f>SUM(G128:G129)</f>
        <v>180000</v>
      </c>
      <c r="H130" s="3"/>
      <c r="I130" s="3"/>
      <c r="J130" s="80"/>
      <c r="K130" s="80"/>
      <c r="L130" s="80"/>
      <c r="M130" s="80"/>
      <c r="N130" s="80"/>
    </row>
    <row r="131" spans="1:14" ht="60">
      <c r="A131" s="45" t="s">
        <v>0</v>
      </c>
      <c r="B131" s="45" t="s">
        <v>1</v>
      </c>
      <c r="C131" s="45" t="s">
        <v>2</v>
      </c>
      <c r="D131" s="45" t="s">
        <v>3</v>
      </c>
      <c r="E131" s="43" t="s">
        <v>338</v>
      </c>
      <c r="F131" s="45" t="s">
        <v>4</v>
      </c>
      <c r="G131" s="43" t="s">
        <v>5</v>
      </c>
      <c r="H131" s="43" t="s">
        <v>339</v>
      </c>
      <c r="I131" s="43" t="s">
        <v>340</v>
      </c>
      <c r="J131" s="65" t="s">
        <v>341</v>
      </c>
      <c r="K131" s="65" t="s">
        <v>342</v>
      </c>
      <c r="L131" s="65" t="s">
        <v>343</v>
      </c>
      <c r="M131" s="65" t="s">
        <v>344</v>
      </c>
      <c r="N131" s="66" t="s">
        <v>340</v>
      </c>
    </row>
    <row r="132" spans="1:14" ht="51" customHeight="1">
      <c r="A132" s="110" t="s">
        <v>313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2"/>
    </row>
    <row r="133" spans="1:14" ht="63.75">
      <c r="A133" s="3">
        <v>1</v>
      </c>
      <c r="B133" s="4" t="s">
        <v>314</v>
      </c>
      <c r="C133" s="4" t="s">
        <v>315</v>
      </c>
      <c r="D133" s="4" t="s">
        <v>316</v>
      </c>
      <c r="E133" s="5">
        <v>25591.5</v>
      </c>
      <c r="F133" s="5">
        <v>20450</v>
      </c>
      <c r="G133" s="10">
        <v>10000</v>
      </c>
      <c r="H133" s="3">
        <v>44</v>
      </c>
      <c r="I133" s="6">
        <v>0.725</v>
      </c>
      <c r="J133" s="67">
        <v>43</v>
      </c>
      <c r="K133" s="73">
        <v>44</v>
      </c>
      <c r="L133" s="73"/>
      <c r="M133" s="68">
        <v>44</v>
      </c>
      <c r="N133" s="69">
        <f>(M133*100/60)%</f>
        <v>0.7333333333333333</v>
      </c>
    </row>
    <row r="134" spans="1:14" ht="89.25">
      <c r="A134" s="3">
        <v>2</v>
      </c>
      <c r="B134" s="22" t="s">
        <v>317</v>
      </c>
      <c r="C134" s="22" t="s">
        <v>318</v>
      </c>
      <c r="D134" s="4" t="s">
        <v>319</v>
      </c>
      <c r="E134" s="5">
        <v>20400</v>
      </c>
      <c r="F134" s="5">
        <v>15000</v>
      </c>
      <c r="G134" s="10">
        <v>9000</v>
      </c>
      <c r="H134" s="3">
        <v>44</v>
      </c>
      <c r="I134" s="6">
        <v>0.7333333333333333</v>
      </c>
      <c r="J134" s="67">
        <v>42</v>
      </c>
      <c r="K134" s="73">
        <v>46</v>
      </c>
      <c r="L134" s="73"/>
      <c r="M134" s="68">
        <f>(J134+K134)/2</f>
        <v>44</v>
      </c>
      <c r="N134" s="69">
        <f>(M134*100/60)%</f>
        <v>0.7333333333333333</v>
      </c>
    </row>
    <row r="135" spans="1:14" ht="38.25">
      <c r="A135" s="3">
        <v>3</v>
      </c>
      <c r="B135" s="4" t="s">
        <v>320</v>
      </c>
      <c r="C135" s="4" t="s">
        <v>321</v>
      </c>
      <c r="D135" s="4" t="s">
        <v>322</v>
      </c>
      <c r="E135" s="10">
        <v>69869</v>
      </c>
      <c r="F135" s="10">
        <v>55895</v>
      </c>
      <c r="G135" s="10">
        <v>30000</v>
      </c>
      <c r="H135" s="3">
        <v>44</v>
      </c>
      <c r="I135" s="6">
        <v>0.7333333333333333</v>
      </c>
      <c r="J135" s="67">
        <v>42</v>
      </c>
      <c r="K135" s="73">
        <v>46</v>
      </c>
      <c r="L135" s="73"/>
      <c r="M135" s="68">
        <f>(J135+K135)/2</f>
        <v>44</v>
      </c>
      <c r="N135" s="69">
        <f>(M135*100/60)%</f>
        <v>0.7333333333333333</v>
      </c>
    </row>
    <row r="136" spans="1:14" ht="76.5">
      <c r="A136" s="3">
        <v>4</v>
      </c>
      <c r="B136" s="4" t="s">
        <v>323</v>
      </c>
      <c r="C136" s="4" t="s">
        <v>324</v>
      </c>
      <c r="D136" s="4" t="s">
        <v>325</v>
      </c>
      <c r="E136" s="5">
        <v>34680</v>
      </c>
      <c r="F136" s="5">
        <v>26300</v>
      </c>
      <c r="G136" s="10">
        <v>15000</v>
      </c>
      <c r="H136" s="3">
        <v>49</v>
      </c>
      <c r="I136" s="6">
        <v>0.8166666666666668</v>
      </c>
      <c r="J136" s="67">
        <v>48</v>
      </c>
      <c r="K136" s="68">
        <v>50</v>
      </c>
      <c r="L136" s="68"/>
      <c r="M136" s="68">
        <f>(J136+K136)/2</f>
        <v>49</v>
      </c>
      <c r="N136" s="69">
        <f>(M136*100/60)%</f>
        <v>0.8166666666666668</v>
      </c>
    </row>
    <row r="137" spans="1:14" ht="63.75">
      <c r="A137" s="3">
        <v>5</v>
      </c>
      <c r="B137" s="4" t="s">
        <v>326</v>
      </c>
      <c r="C137" s="4" t="s">
        <v>327</v>
      </c>
      <c r="D137" s="4" t="s">
        <v>328</v>
      </c>
      <c r="E137" s="10">
        <v>12915</v>
      </c>
      <c r="F137" s="10">
        <v>9810</v>
      </c>
      <c r="G137" s="10">
        <v>8000</v>
      </c>
      <c r="H137" s="11">
        <v>47</v>
      </c>
      <c r="I137" s="12">
        <v>0.7833333333333333</v>
      </c>
      <c r="J137" s="67">
        <v>43</v>
      </c>
      <c r="K137" s="73">
        <v>51</v>
      </c>
      <c r="L137" s="73"/>
      <c r="M137" s="68">
        <f>(J137+K137)/2</f>
        <v>47</v>
      </c>
      <c r="N137" s="69">
        <f>(M137*100/60)%</f>
        <v>0.7833333333333333</v>
      </c>
    </row>
    <row r="138" spans="1:14" ht="35.25" customHeight="1">
      <c r="A138" s="117" t="s">
        <v>11</v>
      </c>
      <c r="B138" s="118"/>
      <c r="C138" s="118"/>
      <c r="D138" s="119"/>
      <c r="E138" s="15">
        <f>SUM(E133:E137)</f>
        <v>163455.5</v>
      </c>
      <c r="F138" s="15">
        <f>SUM(F133:F137)</f>
        <v>127455</v>
      </c>
      <c r="G138" s="15">
        <f>SUM(G133:G137)</f>
        <v>72000</v>
      </c>
      <c r="H138" s="31"/>
      <c r="I138" s="31"/>
      <c r="J138" s="80"/>
      <c r="K138" s="80"/>
      <c r="L138" s="80"/>
      <c r="M138" s="80"/>
      <c r="N138" s="80"/>
    </row>
    <row r="140" spans="1:14" ht="15.75">
      <c r="A140" s="104" t="s">
        <v>329</v>
      </c>
      <c r="B140" s="105"/>
      <c r="C140" s="105"/>
      <c r="D140" s="106"/>
      <c r="E140" s="46">
        <f>(E138+E130+E125+E22+E18+E13+E7)</f>
        <v>11109829.29</v>
      </c>
      <c r="F140" s="46">
        <f>(F138+F130+F125+F22+F18+F13+F7)</f>
        <v>7778958</v>
      </c>
      <c r="G140" s="46">
        <f>(G138+G130+G125+G22+G18+G13+G7)</f>
        <v>5700000</v>
      </c>
      <c r="H140" s="81"/>
      <c r="I140" s="82"/>
      <c r="J140" s="83"/>
      <c r="K140" s="83"/>
      <c r="L140" s="83"/>
      <c r="M140" s="83"/>
      <c r="N140" s="84"/>
    </row>
    <row r="141" spans="5:7" ht="14.25">
      <c r="E141" s="33"/>
      <c r="F141" s="33"/>
      <c r="G141" s="34"/>
    </row>
  </sheetData>
  <sheetProtection/>
  <mergeCells count="17">
    <mergeCell ref="A9:N9"/>
    <mergeCell ref="A138:D138"/>
    <mergeCell ref="A13:D13"/>
    <mergeCell ref="A132:N132"/>
    <mergeCell ref="A15:N15"/>
    <mergeCell ref="A18:D18"/>
    <mergeCell ref="A24:N24"/>
    <mergeCell ref="A20:N20"/>
    <mergeCell ref="A22:D22"/>
    <mergeCell ref="L1:N1"/>
    <mergeCell ref="A3:N3"/>
    <mergeCell ref="A5:N5"/>
    <mergeCell ref="A7:D7"/>
    <mergeCell ref="A140:D140"/>
    <mergeCell ref="A125:D125"/>
    <mergeCell ref="A127:N127"/>
    <mergeCell ref="A130:D130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Cyniak</dc:creator>
  <cp:keywords/>
  <dc:description/>
  <cp:lastModifiedBy>renata.danielak</cp:lastModifiedBy>
  <cp:lastPrinted>2014-01-30T09:37:23Z</cp:lastPrinted>
  <dcterms:created xsi:type="dcterms:W3CDTF">2012-01-24T12:06:59Z</dcterms:created>
  <dcterms:modified xsi:type="dcterms:W3CDTF">2014-02-04T11:56:58Z</dcterms:modified>
  <cp:category/>
  <cp:version/>
  <cp:contentType/>
  <cp:contentStatus/>
</cp:coreProperties>
</file>